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host.lan\Data\files\tasks\9d4ba637-5191-4648-9e58-2a65e8c940b0\"/>
    </mc:Choice>
  </mc:AlternateContent>
  <xr:revisionPtr revIDLastSave="0" documentId="8_{E40EE76E-1798-4620-BE52-9BDDDA828A28}" xr6:coauthVersionLast="47" xr6:coauthVersionMax="47" xr10:uidLastSave="{00000000-0000-0000-0000-000000000000}"/>
  <bookViews>
    <workbookView xWindow="-120" yWindow="-120" windowWidth="19440" windowHeight="10440" tabRatio="936" xr2:uid="{00000000-000D-0000-FFFF-FFFF00000000}"/>
  </bookViews>
  <sheets>
    <sheet name="はじめに" sheetId="11" r:id="rId1"/>
    <sheet name="記載例" sheetId="10" r:id="rId2"/>
    <sheet name="第６号_収支予算内訳" sheetId="1" r:id="rId3"/>
    <sheet name="第６号様式_収支予算書(導入枠)" sheetId="2" r:id="rId4"/>
  </sheets>
  <definedNames>
    <definedName name="_xlnm.Print_Area" localSheetId="0">はじめに!$A$1:$O$30</definedName>
    <definedName name="_xlnm.Print_Area" localSheetId="2">第６号_収支予算内訳!$A$1:$F$33</definedName>
    <definedName name="_xlnm.Print_Area" localSheetId="3">'第６号様式_収支予算書(導入枠)'!$A$1:$U$27</definedName>
    <definedName name="_xlnm.Print_Area" localSheetId="1">記載例!$A$1:$F$33</definedName>
    <definedName name="_xlnm.Print_Titles" localSheetId="2">第６号_収支予算内訳!$1:$2</definedName>
    <definedName name="_xlnm.Print_Titles" localSheetId="1">記載例!$1:$2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31" i="10"/>
  <c r="F31" i="10" s="1"/>
  <c r="E30" i="10"/>
  <c r="F30" i="10" s="1"/>
  <c r="E29" i="10"/>
  <c r="F29" i="10" s="1"/>
  <c r="E28" i="10"/>
  <c r="E26" i="10"/>
  <c r="F26" i="10" s="1"/>
  <c r="E25" i="10"/>
  <c r="F25" i="10" s="1"/>
  <c r="E24" i="10"/>
  <c r="F24" i="10" s="1"/>
  <c r="E23" i="10"/>
  <c r="E27" i="10" s="1"/>
  <c r="E21" i="10"/>
  <c r="F21" i="10" s="1"/>
  <c r="G21" i="10" s="1"/>
  <c r="E20" i="10"/>
  <c r="E19" i="10"/>
  <c r="E18" i="10"/>
  <c r="F16" i="10"/>
  <c r="E16" i="10"/>
  <c r="G16" i="10" s="1"/>
  <c r="F15" i="10"/>
  <c r="E15" i="10"/>
  <c r="G15" i="10" s="1"/>
  <c r="E14" i="10"/>
  <c r="E13" i="10"/>
  <c r="E11" i="10"/>
  <c r="F11" i="10" s="1"/>
  <c r="E10" i="10"/>
  <c r="F10" i="10" s="1"/>
  <c r="E9" i="10"/>
  <c r="F9" i="10" s="1"/>
  <c r="E8" i="10"/>
  <c r="E12" i="10" s="1"/>
  <c r="E6" i="10"/>
  <c r="F6" i="10" s="1"/>
  <c r="E5" i="10"/>
  <c r="F5" i="10" s="1"/>
  <c r="E4" i="10"/>
  <c r="F4" i="10" s="1"/>
  <c r="E3" i="10"/>
  <c r="E18" i="1"/>
  <c r="F18" i="1" s="1"/>
  <c r="E7" i="10" l="1"/>
  <c r="E17" i="10"/>
  <c r="E32" i="10"/>
  <c r="F13" i="10"/>
  <c r="G13" i="10" s="1"/>
  <c r="E22" i="10"/>
  <c r="F8" i="10"/>
  <c r="F12" i="10" s="1"/>
  <c r="F18" i="10"/>
  <c r="G18" i="10" s="1"/>
  <c r="F28" i="10"/>
  <c r="F32" i="10" s="1"/>
  <c r="F3" i="10"/>
  <c r="F7" i="10" s="1"/>
  <c r="F23" i="10"/>
  <c r="F27" i="10" s="1"/>
  <c r="F19" i="10"/>
  <c r="G19" i="10" s="1"/>
  <c r="F20" i="10"/>
  <c r="G20" i="10" s="1"/>
  <c r="F14" i="10" l="1"/>
  <c r="G14" i="10" s="1"/>
  <c r="E33" i="10"/>
  <c r="F22" i="10"/>
  <c r="F17" i="10" l="1"/>
  <c r="F33" i="10" s="1"/>
  <c r="E24" i="1" l="1"/>
  <c r="F24" i="1" s="1"/>
  <c r="E19" i="1"/>
  <c r="E5" i="1"/>
  <c r="F5" i="1" s="1"/>
  <c r="E16" i="1"/>
  <c r="E3" i="1"/>
  <c r="E4" i="1"/>
  <c r="F4" i="1" s="1"/>
  <c r="E6" i="1"/>
  <c r="F6" i="1" s="1"/>
  <c r="E8" i="1"/>
  <c r="E9" i="1"/>
  <c r="F9" i="1" s="1"/>
  <c r="E10" i="1"/>
  <c r="F10" i="1" s="1"/>
  <c r="E11" i="1"/>
  <c r="F11" i="1" s="1"/>
  <c r="E13" i="1"/>
  <c r="E15" i="1"/>
  <c r="E20" i="1"/>
  <c r="E21" i="1"/>
  <c r="E23" i="1"/>
  <c r="E25" i="1"/>
  <c r="F25" i="1" s="1"/>
  <c r="E26" i="1"/>
  <c r="F26" i="1" s="1"/>
  <c r="E28" i="1"/>
  <c r="E29" i="1"/>
  <c r="F29" i="1" s="1"/>
  <c r="E30" i="1"/>
  <c r="F30" i="1" s="1"/>
  <c r="E31" i="1"/>
  <c r="F31" i="1" s="1"/>
  <c r="E17" i="1" l="1"/>
  <c r="F21" i="1"/>
  <c r="G21" i="1"/>
  <c r="F20" i="1"/>
  <c r="G20" i="1" s="1"/>
  <c r="F19" i="1"/>
  <c r="G19" i="1" s="1"/>
  <c r="F13" i="1"/>
  <c r="F14" i="1"/>
  <c r="E7" i="1"/>
  <c r="E22" i="1"/>
  <c r="L8" i="2"/>
  <c r="E12" i="1"/>
  <c r="F8" i="1"/>
  <c r="F12" i="1" s="1"/>
  <c r="F28" i="1"/>
  <c r="F32" i="1" s="1"/>
  <c r="E32" i="1"/>
  <c r="F23" i="1"/>
  <c r="F27" i="1" s="1"/>
  <c r="E27" i="1"/>
  <c r="F3" i="1"/>
  <c r="F22" i="1" l="1"/>
  <c r="F15" i="1"/>
  <c r="G13" i="1"/>
  <c r="G18" i="1"/>
  <c r="F7" i="1"/>
  <c r="E33" i="1"/>
  <c r="L10" i="2"/>
  <c r="Q11" i="2"/>
  <c r="L11" i="2"/>
  <c r="L9" i="2"/>
  <c r="F16" i="1" l="1"/>
  <c r="G15" i="1"/>
  <c r="G14" i="1"/>
  <c r="L12" i="2"/>
  <c r="Q9" i="2"/>
  <c r="Q12" i="2"/>
  <c r="F17" i="1" l="1"/>
  <c r="L14" i="2"/>
  <c r="Q8" i="2"/>
  <c r="G16" i="1" l="1"/>
  <c r="Q10" i="2"/>
  <c r="Q14" i="2" s="1"/>
  <c r="E23" i="2" s="1"/>
  <c r="Q23" i="2" s="1"/>
  <c r="P27" i="2" s="1"/>
  <c r="F33" i="1"/>
</calcChain>
</file>

<file path=xl/sharedStrings.xml><?xml version="1.0" encoding="utf-8"?>
<sst xmlns="http://schemas.openxmlformats.org/spreadsheetml/2006/main" count="88" uniqueCount="59">
  <si>
    <t>収支予算内訳</t>
    <rPh sb="0" eb="2">
      <t>シュウシ</t>
    </rPh>
    <rPh sb="2" eb="4">
      <t>ヨサン</t>
    </rPh>
    <rPh sb="4" eb="6">
      <t>ウチワケ</t>
    </rPh>
    <phoneticPr fontId="4"/>
  </si>
  <si>
    <t>単位：円</t>
    <rPh sb="0" eb="2">
      <t>タンイ</t>
    </rPh>
    <rPh sb="3" eb="4">
      <t>エン</t>
    </rPh>
    <phoneticPr fontId="5"/>
  </si>
  <si>
    <t>数量</t>
    <rPh sb="0" eb="2">
      <t>スウリョウ</t>
    </rPh>
    <phoneticPr fontId="4"/>
  </si>
  <si>
    <t>別紙２</t>
    <rPh sb="0" eb="2">
      <t>ベッシ</t>
    </rPh>
    <phoneticPr fontId="5"/>
  </si>
  <si>
    <t>１．収支予算書　　　　　　　　　　　　　　　　　　　　　　　　　　　　</t>
    <phoneticPr fontId="5"/>
  </si>
  <si>
    <t>単位：円</t>
  </si>
  <si>
    <t>事
業
経
費</t>
    <rPh sb="3" eb="4">
      <t>ギョウ</t>
    </rPh>
    <rPh sb="6" eb="7">
      <t>キョウ</t>
    </rPh>
    <rPh sb="9" eb="10">
      <t>ヒ</t>
    </rPh>
    <phoneticPr fontId="5"/>
  </si>
  <si>
    <t>費用区分</t>
    <rPh sb="0" eb="2">
      <t>ヒヨウ</t>
    </rPh>
    <phoneticPr fontId="5"/>
  </si>
  <si>
    <t>賃借料</t>
    <rPh sb="0" eb="3">
      <t>チンシャクリョウ</t>
    </rPh>
    <phoneticPr fontId="5"/>
  </si>
  <si>
    <t>合　計</t>
  </si>
  <si>
    <t>２　補助申請額</t>
  </si>
  <si>
    <t>※千円未満切捨</t>
  </si>
  <si>
    <t>(補助申請額)</t>
  </si>
  <si>
    <t>収　支　予　算　書</t>
    <phoneticPr fontId="3"/>
  </si>
  <si>
    <t>補助対象経費
(税抜)</t>
    <rPh sb="0" eb="2">
      <t>ホジョ</t>
    </rPh>
    <rPh sb="2" eb="4">
      <t>タイショウ</t>
    </rPh>
    <rPh sb="4" eb="6">
      <t>ケイヒ</t>
    </rPh>
    <rPh sb="8" eb="10">
      <t>ゼイヌキ</t>
    </rPh>
    <phoneticPr fontId="5"/>
  </si>
  <si>
    <t>ソフトウェア購入費</t>
    <rPh sb="6" eb="8">
      <t>コウニュウ</t>
    </rPh>
    <rPh sb="8" eb="9">
      <t>ヒ</t>
    </rPh>
    <phoneticPr fontId="5"/>
  </si>
  <si>
    <t>システム構築費</t>
    <rPh sb="4" eb="6">
      <t>コウチク</t>
    </rPh>
    <rPh sb="6" eb="7">
      <t>ヒ</t>
    </rPh>
    <phoneticPr fontId="5"/>
  </si>
  <si>
    <t>クラウドサービス利用料</t>
    <rPh sb="8" eb="11">
      <t>リヨウリョウ</t>
    </rPh>
    <phoneticPr fontId="5"/>
  </si>
  <si>
    <t xml:space="preserve"> ※「導入関連経費の総額」及び「導入経費におけるＰＣ・タブレット・周辺機器」</t>
    <phoneticPr fontId="3"/>
  </si>
  <si>
    <t>における要件は以下のとおり。</t>
    <phoneticPr fontId="3"/>
  </si>
  <si>
    <t>デジタル
導入枠</t>
    <phoneticPr fontId="3"/>
  </si>
  <si>
    <t>デジタル
展開枠</t>
    <phoneticPr fontId="3"/>
  </si>
  <si>
    <t>導入関連経費の総額</t>
    <phoneticPr fontId="3"/>
  </si>
  <si>
    <t>支援枠</t>
    <phoneticPr fontId="3"/>
  </si>
  <si>
    <t>費目区分</t>
    <rPh sb="0" eb="2">
      <t>ヒモク</t>
    </rPh>
    <rPh sb="2" eb="4">
      <t>クブン</t>
    </rPh>
    <phoneticPr fontId="4"/>
  </si>
  <si>
    <t>品目名</t>
    <rPh sb="0" eb="2">
      <t>ヒンモク</t>
    </rPh>
    <rPh sb="2" eb="3">
      <t>メイ</t>
    </rPh>
    <phoneticPr fontId="4"/>
  </si>
  <si>
    <t>事業費</t>
    <rPh sb="0" eb="3">
      <t>ジギョウヒ</t>
    </rPh>
    <phoneticPr fontId="4"/>
  </si>
  <si>
    <t>小計</t>
    <rPh sb="0" eb="2">
      <t>ショウケイ</t>
    </rPh>
    <phoneticPr fontId="3"/>
  </si>
  <si>
    <t>合計</t>
    <rPh sb="0" eb="2">
      <t>ゴウケイ</t>
    </rPh>
    <phoneticPr fontId="3"/>
  </si>
  <si>
    <t>（Ａ）</t>
    <phoneticPr fontId="3"/>
  </si>
  <si>
    <t>（Ｂ）</t>
    <phoneticPr fontId="5"/>
  </si>
  <si>
    <t>円</t>
    <rPh sb="0" eb="1">
      <t>エン</t>
    </rPh>
    <phoneticPr fontId="3"/>
  </si>
  <si>
    <t>×　４／５　＝</t>
    <phoneticPr fontId="3"/>
  </si>
  <si>
    <r>
      <t>補助申請額：</t>
    </r>
    <r>
      <rPr>
        <b/>
        <sz val="10.5"/>
        <color indexed="8"/>
        <rFont val="ＭＳ Ｐゴシック"/>
        <family val="3"/>
        <charset val="128"/>
      </rPr>
      <t>(Ｂ)又は４０万円のうち低い額</t>
    </r>
    <rPh sb="9" eb="10">
      <t>マタ</t>
    </rPh>
    <rPh sb="18" eb="20">
      <t>・・</t>
    </rPh>
    <rPh sb="20" eb="21">
      <t>・</t>
    </rPh>
    <phoneticPr fontId="11" alignment="distributed"/>
  </si>
  <si>
    <t>ＰＣ・タブレット・周辺機器等の購入上限額</t>
  </si>
  <si>
    <t>・補助対象経費全体の　１／２以内</t>
    <phoneticPr fontId="3"/>
  </si>
  <si>
    <t>単価
（税抜）</t>
    <rPh sb="0" eb="2">
      <t>タンカ</t>
    </rPh>
    <rPh sb="4" eb="6">
      <t>ゼイヌキ</t>
    </rPh>
    <phoneticPr fontId="4"/>
  </si>
  <si>
    <t>補助対象経費
(税抜)</t>
    <rPh sb="0" eb="2">
      <t>ホジョ</t>
    </rPh>
    <rPh sb="2" eb="4">
      <t>タイショウ</t>
    </rPh>
    <rPh sb="4" eb="6">
      <t>ケイヒ</t>
    </rPh>
    <rPh sb="8" eb="10">
      <t>ゼイヌ</t>
    </rPh>
    <phoneticPr fontId="4"/>
  </si>
  <si>
    <t>総事業費
（税抜）</t>
    <rPh sb="0" eb="4">
      <t>ソウジギョウヒ</t>
    </rPh>
    <rPh sb="6" eb="8">
      <t>ゼイヌキ</t>
    </rPh>
    <phoneticPr fontId="5"/>
  </si>
  <si>
    <t>導入関連経費</t>
    <phoneticPr fontId="3"/>
  </si>
  <si>
    <t>上限なし</t>
    <phoneticPr fontId="3"/>
  </si>
  <si>
    <t>・補助対象経費となるのは
　１個あたり税抜価格
　１万円以上の商品のみ</t>
    <rPh sb="21" eb="23">
      <t>カカク</t>
    </rPh>
    <phoneticPr fontId="3"/>
  </si>
  <si>
    <t>ハードウェアの
補助対象経費</t>
    <rPh sb="8" eb="14">
      <t>ホジョタイショウケイヒ</t>
    </rPh>
    <phoneticPr fontId="3"/>
  </si>
  <si>
    <t>・１台当たりの価格（税抜
　価格）上限15万円まで</t>
    <phoneticPr fontId="3"/>
  </si>
  <si>
    <t>・総額（税抜価格）上限
　15万円まで</t>
    <phoneticPr fontId="3"/>
  </si>
  <si>
    <t>ソフトウェア購入費</t>
    <phoneticPr fontId="3"/>
  </si>
  <si>
    <t>クラウドサービス
利用料</t>
    <phoneticPr fontId="3"/>
  </si>
  <si>
    <t>賃借料</t>
    <phoneticPr fontId="3"/>
  </si>
  <si>
    <t>システム
構築費</t>
    <phoneticPr fontId="3"/>
  </si>
  <si>
    <t>導入関連経費
（PC・タブレット・周辺機器等）
※総額15万円まで</t>
    <phoneticPr fontId="3"/>
  </si>
  <si>
    <t>導入関連経費
（上記以外の経費）
※上限なし</t>
    <phoneticPr fontId="3"/>
  </si>
  <si>
    <t>ECサイト制作</t>
    <rPh sb="5" eb="7">
      <t>セイサク</t>
    </rPh>
    <phoneticPr fontId="3"/>
  </si>
  <si>
    <t>PC（メーカー・型番）</t>
    <rPh sb="8" eb="10">
      <t>カタバン</t>
    </rPh>
    <phoneticPr fontId="3"/>
  </si>
  <si>
    <t>wifi工事一式</t>
    <rPh sb="4" eb="6">
      <t>コウジ</t>
    </rPh>
    <rPh sb="6" eb="8">
      <t>イッシキ</t>
    </rPh>
    <phoneticPr fontId="3"/>
  </si>
  <si>
    <t>○○クラウド（R7年〇月〇日～〇月〇日　80日分）</t>
    <rPh sb="9" eb="10">
      <t>ネン</t>
    </rPh>
    <rPh sb="10" eb="12">
      <t>マルガツ</t>
    </rPh>
    <rPh sb="12" eb="14">
      <t>マルニチ</t>
    </rPh>
    <rPh sb="15" eb="17">
      <t>マルガツ</t>
    </rPh>
    <rPh sb="17" eb="19">
      <t>マルニチ</t>
    </rPh>
    <rPh sb="22" eb="24">
      <t>ニチブン</t>
    </rPh>
    <phoneticPr fontId="3"/>
  </si>
  <si>
    <t>△△リース（R7年10月～12月　3か月分）</t>
    <rPh sb="8" eb="9">
      <t>ネン</t>
    </rPh>
    <rPh sb="11" eb="12">
      <t>ガツ</t>
    </rPh>
    <rPh sb="15" eb="16">
      <t>ガツ</t>
    </rPh>
    <rPh sb="19" eb="21">
      <t>ゲツブン</t>
    </rPh>
    <phoneticPr fontId="3"/>
  </si>
  <si>
    <t>財務会計ソフト 〇〇　ライセンス料</t>
    <rPh sb="0" eb="2">
      <t>ザイム</t>
    </rPh>
    <rPh sb="2" eb="4">
      <t>カイケイ</t>
    </rPh>
    <rPh sb="16" eb="17">
      <t>リョウ</t>
    </rPh>
    <phoneticPr fontId="3"/>
  </si>
  <si>
    <t>財務会計ソフト 〇〇</t>
    <rPh sb="0" eb="2">
      <t>ザイム</t>
    </rPh>
    <rPh sb="2" eb="4">
      <t>カイケイ</t>
    </rPh>
    <phoneticPr fontId="3"/>
  </si>
  <si>
    <t>Wi-Fi AP（メーカー・型番）</t>
    <rPh sb="14" eb="16">
      <t>カタバン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</si>
</sst>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0;\ "/>
    <numFmt numFmtId="165" formatCode="#,##0;&quot;▲ &quot;#,##0"/>
    <numFmt numFmtId="166" formatCode="#,###;[Red]\-#,"/>
    <numFmt numFmtId="167" formatCode="#,###&quot;円&quot;;[Red]\-#,&quot;円&quot;"/>
    <numFmt numFmtId="168" formatCode="#,###&quot;千&quot;&quot;円&quot;;[Red]\-#,&quot;千&quot;&quot;円&quot;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sz val="11"/>
      <color rgb="FFFF0000"/>
      <name val="Calibri"/>
      <family val="2"/>
      <scheme val="minor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8"/>
      <color rgb="FF000000"/>
      <name val="Yu Gothic"/>
      <family val="2"/>
    </font>
    <font>
      <sz val="8"/>
      <color rgb="FF000000"/>
      <name val="Yu Gothic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4" tint="0.79998168889431442"/>
        <bgColor theme="0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9">
    <xf numFmtId="0" fontId="0" fillId="0" borderId="0" xfId="0"/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6" fillId="3" borderId="15" xfId="0" applyFont="1" applyFill="1" applyBorder="1"/>
    <xf numFmtId="0" fontId="6" fillId="3" borderId="0" xfId="0" applyFont="1" applyFill="1" applyAlignment="1">
      <alignment horizontal="centerContinuous" vertical="center"/>
    </xf>
    <xf numFmtId="0" fontId="6" fillId="3" borderId="14" xfId="0" applyFont="1" applyFill="1" applyBorder="1" applyAlignment="1">
      <alignment horizontal="centerContinuous" vertical="center"/>
    </xf>
    <xf numFmtId="0" fontId="6" fillId="3" borderId="15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vertical="top"/>
    </xf>
    <xf numFmtId="0" fontId="9" fillId="3" borderId="6" xfId="0" applyFont="1" applyFill="1" applyBorder="1" applyAlignment="1">
      <alignment vertical="top"/>
    </xf>
    <xf numFmtId="0" fontId="6" fillId="3" borderId="2" xfId="0" applyFont="1" applyFill="1" applyBorder="1"/>
    <xf numFmtId="0" fontId="6" fillId="3" borderId="7" xfId="0" applyFont="1" applyFill="1" applyBorder="1"/>
    <xf numFmtId="0" fontId="6" fillId="0" borderId="0" xfId="0" applyFont="1"/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166" fontId="6" fillId="3" borderId="0" xfId="1" applyNumberFormat="1" applyFont="1" applyFill="1" applyBorder="1" applyAlignment="1">
      <alignment horizontal="right" vertical="center" indent="1"/>
    </xf>
    <xf numFmtId="166" fontId="6" fillId="3" borderId="0" xfId="0" applyNumberFormat="1" applyFont="1" applyFill="1" applyAlignment="1">
      <alignment horizontal="right" vertical="center" indent="1"/>
    </xf>
    <xf numFmtId="168" fontId="6" fillId="3" borderId="0" xfId="1" applyNumberFormat="1" applyFont="1" applyFill="1" applyBorder="1" applyAlignment="1">
      <alignment horizontal="right" vertical="top"/>
    </xf>
    <xf numFmtId="0" fontId="9" fillId="3" borderId="0" xfId="0" applyFont="1" applyFill="1" applyAlignment="1">
      <alignment horizontal="left" vertical="center"/>
    </xf>
    <xf numFmtId="0" fontId="6" fillId="3" borderId="14" xfId="0" applyFont="1" applyFill="1" applyBorder="1" applyAlignment="1">
      <alignment vertical="center"/>
    </xf>
    <xf numFmtId="166" fontId="6" fillId="3" borderId="27" xfId="0" applyNumberFormat="1" applyFont="1" applyFill="1" applyBorder="1" applyAlignment="1">
      <alignment vertical="center"/>
    </xf>
    <xf numFmtId="166" fontId="6" fillId="3" borderId="28" xfId="0" applyNumberFormat="1" applyFont="1" applyFill="1" applyBorder="1" applyAlignment="1">
      <alignment vertical="center"/>
    </xf>
    <xf numFmtId="0" fontId="15" fillId="2" borderId="0" xfId="2" applyFont="1" applyFill="1">
      <alignment vertical="center"/>
    </xf>
    <xf numFmtId="38" fontId="15" fillId="2" borderId="0" xfId="1" applyFont="1" applyFill="1" applyAlignment="1">
      <alignment horizontal="right" vertical="center"/>
    </xf>
    <xf numFmtId="38" fontId="15" fillId="2" borderId="0" xfId="1" applyFont="1" applyFill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 wrapText="1"/>
    </xf>
    <xf numFmtId="166" fontId="6" fillId="3" borderId="26" xfId="0" applyNumberFormat="1" applyFont="1" applyFill="1" applyBorder="1" applyAlignment="1">
      <alignment vertical="center"/>
    </xf>
    <xf numFmtId="166" fontId="6" fillId="3" borderId="34" xfId="0" applyNumberFormat="1" applyFont="1" applyFill="1" applyBorder="1" applyAlignment="1">
      <alignment vertical="center"/>
    </xf>
    <xf numFmtId="166" fontId="6" fillId="3" borderId="35" xfId="0" applyNumberFormat="1" applyFont="1" applyFill="1" applyBorder="1" applyAlignment="1">
      <alignment vertical="center"/>
    </xf>
    <xf numFmtId="166" fontId="6" fillId="3" borderId="36" xfId="0" applyNumberFormat="1" applyFont="1" applyFill="1" applyBorder="1" applyAlignment="1">
      <alignment vertical="center"/>
    </xf>
    <xf numFmtId="166" fontId="6" fillId="3" borderId="39" xfId="0" applyNumberFormat="1" applyFont="1" applyFill="1" applyBorder="1" applyAlignment="1">
      <alignment vertical="center"/>
    </xf>
    <xf numFmtId="38" fontId="15" fillId="2" borderId="0" xfId="1" applyFont="1" applyFill="1" applyAlignment="1" applyProtection="1">
      <alignment horizontal="right" vertical="center"/>
    </xf>
    <xf numFmtId="38" fontId="15" fillId="2" borderId="0" xfId="1" applyFont="1" applyFill="1" applyProtection="1">
      <alignment vertical="center"/>
    </xf>
    <xf numFmtId="0" fontId="15" fillId="5" borderId="17" xfId="2" applyFont="1" applyFill="1" applyBorder="1" applyAlignment="1">
      <alignment horizontal="center" vertical="center" wrapText="1"/>
    </xf>
    <xf numFmtId="38" fontId="15" fillId="5" borderId="17" xfId="1" applyFont="1" applyFill="1" applyBorder="1" applyAlignment="1" applyProtection="1">
      <alignment horizontal="center" vertical="center" wrapText="1"/>
    </xf>
    <xf numFmtId="0" fontId="15" fillId="5" borderId="14" xfId="2" applyFont="1" applyFill="1" applyBorder="1" applyAlignment="1">
      <alignment horizontal="center" vertical="center" wrapText="1" shrinkToFit="1"/>
    </xf>
    <xf numFmtId="0" fontId="15" fillId="4" borderId="4" xfId="2" applyFont="1" applyFill="1" applyBorder="1" applyAlignment="1">
      <alignment horizontal="center" vertical="center" wrapText="1" shrinkToFit="1"/>
    </xf>
    <xf numFmtId="38" fontId="15" fillId="6" borderId="17" xfId="1" applyFont="1" applyFill="1" applyBorder="1" applyAlignment="1" applyProtection="1">
      <alignment horizontal="right" vertical="center"/>
    </xf>
    <xf numFmtId="38" fontId="15" fillId="6" borderId="17" xfId="1" applyFont="1" applyFill="1" applyBorder="1" applyProtection="1">
      <alignment vertical="center"/>
    </xf>
    <xf numFmtId="165" fontId="16" fillId="7" borderId="18" xfId="2" applyNumberFormat="1" applyFont="1" applyFill="1" applyBorder="1">
      <alignment vertical="center"/>
    </xf>
    <xf numFmtId="164" fontId="15" fillId="0" borderId="40" xfId="2" applyNumberFormat="1" applyFont="1" applyBorder="1" applyAlignment="1" applyProtection="1">
      <alignment horizontal="left" vertical="center" wrapText="1" shrinkToFit="1"/>
      <protection locked="0"/>
    </xf>
    <xf numFmtId="38" fontId="15" fillId="0" borderId="40" xfId="1" applyFont="1" applyBorder="1" applyAlignment="1" applyProtection="1">
      <alignment horizontal="right" vertical="center" shrinkToFit="1"/>
      <protection locked="0"/>
    </xf>
    <xf numFmtId="38" fontId="15" fillId="0" borderId="40" xfId="1" applyFont="1" applyBorder="1" applyAlignment="1" applyProtection="1">
      <alignment horizontal="center" vertical="center"/>
      <protection locked="0"/>
    </xf>
    <xf numFmtId="165" fontId="15" fillId="0" borderId="1" xfId="2" applyNumberFormat="1" applyFont="1" applyBorder="1" applyAlignment="1">
      <alignment horizontal="right" vertical="center"/>
    </xf>
    <xf numFmtId="165" fontId="15" fillId="0" borderId="41" xfId="2" applyNumberFormat="1" applyFont="1" applyBorder="1" applyAlignment="1">
      <alignment horizontal="right" vertical="center"/>
    </xf>
    <xf numFmtId="164" fontId="15" fillId="0" borderId="42" xfId="2" applyNumberFormat="1" applyFont="1" applyBorder="1" applyAlignment="1" applyProtection="1">
      <alignment horizontal="left" vertical="center" wrapText="1" shrinkToFit="1"/>
      <protection locked="0"/>
    </xf>
    <xf numFmtId="38" fontId="15" fillId="0" borderId="42" xfId="1" applyFont="1" applyBorder="1" applyAlignment="1" applyProtection="1">
      <alignment horizontal="right" vertical="center" shrinkToFit="1"/>
      <protection locked="0"/>
    </xf>
    <xf numFmtId="38" fontId="15" fillId="0" borderId="42" xfId="1" applyFont="1" applyBorder="1" applyAlignment="1" applyProtection="1">
      <alignment horizontal="center" vertical="center"/>
      <protection locked="0"/>
    </xf>
    <xf numFmtId="165" fontId="15" fillId="0" borderId="43" xfId="2" applyNumberFormat="1" applyFont="1" applyBorder="1" applyAlignment="1">
      <alignment horizontal="right" vertical="center"/>
    </xf>
    <xf numFmtId="165" fontId="15" fillId="0" borderId="44" xfId="2" applyNumberFormat="1" applyFont="1" applyBorder="1" applyAlignment="1">
      <alignment horizontal="right" vertical="center"/>
    </xf>
    <xf numFmtId="38" fontId="15" fillId="6" borderId="45" xfId="1" applyFont="1" applyFill="1" applyBorder="1" applyAlignment="1" applyProtection="1">
      <alignment horizontal="right" vertical="center"/>
    </xf>
    <xf numFmtId="38" fontId="15" fillId="6" borderId="45" xfId="1" applyFont="1" applyFill="1" applyBorder="1" applyProtection="1">
      <alignment vertical="center"/>
    </xf>
    <xf numFmtId="165" fontId="15" fillId="5" borderId="3" xfId="2" applyNumberFormat="1" applyFont="1" applyFill="1" applyBorder="1" applyAlignment="1">
      <alignment horizontal="right" vertical="center"/>
    </xf>
    <xf numFmtId="165" fontId="15" fillId="5" borderId="46" xfId="2" applyNumberFormat="1" applyFont="1" applyFill="1" applyBorder="1" applyAlignment="1">
      <alignment horizontal="right" vertical="center"/>
    </xf>
    <xf numFmtId="38" fontId="15" fillId="5" borderId="14" xfId="1" applyFont="1" applyFill="1" applyBorder="1" applyProtection="1">
      <alignment vertical="center"/>
    </xf>
    <xf numFmtId="0" fontId="15" fillId="2" borderId="0" xfId="2" applyFont="1" applyFill="1" applyProtection="1">
      <alignment vertical="center"/>
    </xf>
    <xf numFmtId="0" fontId="21" fillId="0" borderId="0" xfId="0" applyFont="1" applyAlignment="1" applyProtection="1">
      <alignment vertical="center"/>
    </xf>
    <xf numFmtId="0" fontId="6" fillId="0" borderId="0" xfId="0" applyFont="1" applyProtection="1"/>
    <xf numFmtId="0" fontId="15" fillId="5" borderId="17" xfId="2" applyFont="1" applyFill="1" applyBorder="1" applyAlignment="1" applyProtection="1">
      <alignment horizontal="center" vertical="center" wrapText="1"/>
    </xf>
    <xf numFmtId="0" fontId="15" fillId="5" borderId="14" xfId="2" applyFont="1" applyFill="1" applyBorder="1" applyAlignment="1" applyProtection="1">
      <alignment horizontal="center" vertical="center" wrapText="1" shrinkToFit="1"/>
    </xf>
    <xf numFmtId="0" fontId="15" fillId="4" borderId="4" xfId="2" applyFont="1" applyFill="1" applyBorder="1" applyAlignment="1" applyProtection="1">
      <alignment horizontal="center" vertical="center" wrapText="1" shrinkToFit="1"/>
    </xf>
    <xf numFmtId="164" fontId="15" fillId="0" borderId="40" xfId="2" applyNumberFormat="1" applyFont="1" applyBorder="1" applyAlignment="1" applyProtection="1">
      <alignment horizontal="left" vertical="center" wrapText="1" shrinkToFit="1"/>
    </xf>
    <xf numFmtId="38" fontId="15" fillId="0" borderId="40" xfId="1" applyFont="1" applyBorder="1" applyAlignment="1" applyProtection="1">
      <alignment horizontal="right" vertical="center" shrinkToFit="1"/>
    </xf>
    <xf numFmtId="38" fontId="15" fillId="0" borderId="40" xfId="1" applyFont="1" applyBorder="1" applyAlignment="1" applyProtection="1">
      <alignment horizontal="center" vertical="center"/>
    </xf>
    <xf numFmtId="165" fontId="15" fillId="0" borderId="1" xfId="2" applyNumberFormat="1" applyFont="1" applyBorder="1" applyAlignment="1" applyProtection="1">
      <alignment horizontal="right" vertical="center"/>
    </xf>
    <xf numFmtId="165" fontId="15" fillId="0" borderId="41" xfId="2" applyNumberFormat="1" applyFont="1" applyBorder="1" applyAlignment="1" applyProtection="1">
      <alignment horizontal="right" vertical="center"/>
    </xf>
    <xf numFmtId="164" fontId="15" fillId="0" borderId="42" xfId="2" applyNumberFormat="1" applyFont="1" applyBorder="1" applyAlignment="1" applyProtection="1">
      <alignment horizontal="left" vertical="center" wrapText="1" shrinkToFit="1"/>
    </xf>
    <xf numFmtId="38" fontId="15" fillId="0" borderId="42" xfId="1" applyFont="1" applyBorder="1" applyAlignment="1" applyProtection="1">
      <alignment horizontal="right" vertical="center" shrinkToFit="1"/>
    </xf>
    <xf numFmtId="38" fontId="15" fillId="0" borderId="42" xfId="1" applyFont="1" applyBorder="1" applyAlignment="1" applyProtection="1">
      <alignment horizontal="center" vertical="center"/>
    </xf>
    <xf numFmtId="165" fontId="15" fillId="0" borderId="43" xfId="2" applyNumberFormat="1" applyFont="1" applyBorder="1" applyAlignment="1" applyProtection="1">
      <alignment horizontal="right" vertical="center"/>
    </xf>
    <xf numFmtId="165" fontId="15" fillId="0" borderId="44" xfId="2" applyNumberFormat="1" applyFont="1" applyBorder="1" applyAlignment="1" applyProtection="1">
      <alignment horizontal="right" vertical="center"/>
    </xf>
    <xf numFmtId="165" fontId="15" fillId="5" borderId="3" xfId="2" applyNumberFormat="1" applyFont="1" applyFill="1" applyBorder="1" applyAlignment="1" applyProtection="1">
      <alignment horizontal="right" vertical="center"/>
    </xf>
    <xf numFmtId="165" fontId="15" fillId="5" borderId="46" xfId="2" applyNumberFormat="1" applyFont="1" applyFill="1" applyBorder="1" applyAlignment="1" applyProtection="1">
      <alignment horizontal="right" vertical="center"/>
    </xf>
    <xf numFmtId="0" fontId="21" fillId="0" borderId="0" xfId="0" applyFont="1" applyAlignment="1" applyProtection="1">
      <alignment vertical="center" wrapText="1"/>
    </xf>
    <xf numFmtId="165" fontId="16" fillId="7" borderId="18" xfId="2" applyNumberFormat="1" applyFont="1" applyFill="1" applyBorder="1" applyProtection="1">
      <alignment vertical="center"/>
    </xf>
    <xf numFmtId="164" fontId="15" fillId="0" borderId="48" xfId="2" applyNumberFormat="1" applyFont="1" applyBorder="1" applyAlignment="1" applyProtection="1">
      <alignment horizontal="left" vertical="center" wrapText="1" shrinkToFit="1"/>
      <protection locked="0"/>
    </xf>
    <xf numFmtId="38" fontId="15" fillId="0" borderId="48" xfId="1" applyFont="1" applyBorder="1" applyAlignment="1" applyProtection="1">
      <alignment horizontal="right" vertical="center" shrinkToFit="1"/>
      <protection locked="0"/>
    </xf>
    <xf numFmtId="38" fontId="15" fillId="0" borderId="48" xfId="1" applyFont="1" applyBorder="1" applyAlignment="1" applyProtection="1">
      <alignment horizontal="center" vertical="center"/>
      <protection locked="0"/>
    </xf>
    <xf numFmtId="165" fontId="15" fillId="0" borderId="47" xfId="2" applyNumberFormat="1" applyFont="1" applyBorder="1" applyAlignment="1">
      <alignment horizontal="right" vertical="center"/>
    </xf>
    <xf numFmtId="165" fontId="15" fillId="0" borderId="49" xfId="2" applyNumberFormat="1" applyFont="1" applyBorder="1" applyAlignment="1">
      <alignment horizontal="right" vertical="center"/>
    </xf>
    <xf numFmtId="38" fontId="15" fillId="6" borderId="24" xfId="1" applyFont="1" applyFill="1" applyBorder="1" applyAlignment="1" applyProtection="1">
      <alignment horizontal="right" vertical="center"/>
    </xf>
    <xf numFmtId="38" fontId="15" fillId="6" borderId="24" xfId="1" applyFont="1" applyFill="1" applyBorder="1" applyProtection="1">
      <alignment vertical="center"/>
    </xf>
    <xf numFmtId="165" fontId="15" fillId="5" borderId="11" xfId="2" applyNumberFormat="1" applyFont="1" applyFill="1" applyBorder="1" applyAlignment="1">
      <alignment horizontal="right" vertical="center"/>
    </xf>
    <xf numFmtId="165" fontId="15" fillId="5" borderId="50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15" fillId="6" borderId="17" xfId="2" applyFont="1" applyFill="1" applyBorder="1" applyAlignment="1" applyProtection="1">
      <alignment horizontal="center" vertical="center"/>
    </xf>
    <xf numFmtId="0" fontId="15" fillId="0" borderId="1" xfId="2" applyFont="1" applyBorder="1" applyAlignment="1" applyProtection="1">
      <alignment horizontal="center" vertical="center" wrapText="1"/>
    </xf>
    <xf numFmtId="0" fontId="15" fillId="0" borderId="43" xfId="2" applyFont="1" applyBorder="1" applyAlignment="1" applyProtection="1">
      <alignment horizontal="center" vertical="center" wrapText="1"/>
    </xf>
    <xf numFmtId="0" fontId="15" fillId="6" borderId="45" xfId="2" applyFont="1" applyFill="1" applyBorder="1" applyAlignment="1" applyProtection="1">
      <alignment horizontal="center" vertical="center"/>
    </xf>
    <xf numFmtId="0" fontId="15" fillId="0" borderId="40" xfId="2" applyFont="1" applyBorder="1" applyAlignment="1" applyProtection="1">
      <alignment horizontal="center" vertical="center" wrapText="1"/>
    </xf>
    <xf numFmtId="0" fontId="15" fillId="0" borderId="42" xfId="2" applyFont="1" applyBorder="1" applyAlignment="1" applyProtection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43" xfId="2" applyFont="1" applyBorder="1" applyAlignment="1">
      <alignment horizontal="center" vertical="center" wrapText="1"/>
    </xf>
    <xf numFmtId="0" fontId="15" fillId="0" borderId="40" xfId="2" applyFont="1" applyBorder="1" applyAlignment="1">
      <alignment horizontal="center" vertical="center" wrapText="1"/>
    </xf>
    <xf numFmtId="0" fontId="15" fillId="0" borderId="42" xfId="2" applyFont="1" applyBorder="1" applyAlignment="1">
      <alignment horizontal="center" vertical="center" wrapText="1"/>
    </xf>
    <xf numFmtId="0" fontId="15" fillId="6" borderId="17" xfId="2" applyFont="1" applyFill="1" applyBorder="1" applyAlignment="1">
      <alignment horizontal="center" vertical="center"/>
    </xf>
    <xf numFmtId="0" fontId="15" fillId="6" borderId="45" xfId="2" applyFont="1" applyFill="1" applyBorder="1" applyAlignment="1">
      <alignment horizontal="center" vertical="center"/>
    </xf>
    <xf numFmtId="0" fontId="15" fillId="6" borderId="24" xfId="2" applyFont="1" applyFill="1" applyBorder="1" applyAlignment="1">
      <alignment horizontal="center" vertical="center"/>
    </xf>
    <xf numFmtId="0" fontId="15" fillId="0" borderId="6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66" fontId="6" fillId="3" borderId="25" xfId="0" applyNumberFormat="1" applyFont="1" applyFill="1" applyBorder="1" applyAlignment="1">
      <alignment horizontal="center" vertical="center"/>
    </xf>
    <xf numFmtId="166" fontId="6" fillId="3" borderId="26" xfId="0" applyNumberFormat="1" applyFont="1" applyFill="1" applyBorder="1" applyAlignment="1">
      <alignment horizontal="center" vertical="center"/>
    </xf>
    <xf numFmtId="166" fontId="6" fillId="3" borderId="37" xfId="0" applyNumberFormat="1" applyFont="1" applyFill="1" applyBorder="1" applyAlignment="1">
      <alignment horizontal="center" vertical="center"/>
    </xf>
    <xf numFmtId="166" fontId="6" fillId="3" borderId="38" xfId="0" applyNumberFormat="1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17" fillId="3" borderId="21" xfId="0" applyFont="1" applyFill="1" applyBorder="1" applyAlignment="1">
      <alignment horizontal="left" vertical="center" wrapText="1"/>
    </xf>
    <xf numFmtId="0" fontId="17" fillId="3" borderId="29" xfId="0" applyFont="1" applyFill="1" applyBorder="1" applyAlignment="1">
      <alignment horizontal="left" vertical="center" wrapText="1"/>
    </xf>
    <xf numFmtId="0" fontId="17" fillId="3" borderId="30" xfId="0" applyFont="1" applyFill="1" applyBorder="1" applyAlignment="1">
      <alignment horizontal="left" vertical="center" wrapText="1"/>
    </xf>
    <xf numFmtId="0" fontId="17" fillId="3" borderId="31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166" fontId="6" fillId="3" borderId="2" xfId="1" applyNumberFormat="1" applyFont="1" applyFill="1" applyBorder="1" applyAlignment="1">
      <alignment horizontal="right" vertical="center" indent="1"/>
    </xf>
    <xf numFmtId="166" fontId="6" fillId="3" borderId="7" xfId="1" applyNumberFormat="1" applyFont="1" applyFill="1" applyBorder="1" applyAlignment="1">
      <alignment horizontal="right" vertical="center" inden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167" fontId="6" fillId="3" borderId="15" xfId="1" applyNumberFormat="1" applyFont="1" applyFill="1" applyBorder="1" applyAlignment="1">
      <alignment horizontal="right" vertical="center"/>
    </xf>
    <xf numFmtId="167" fontId="6" fillId="3" borderId="16" xfId="1" applyNumberFormat="1" applyFont="1" applyFill="1" applyBorder="1" applyAlignment="1">
      <alignment horizontal="right" vertical="center"/>
    </xf>
    <xf numFmtId="168" fontId="6" fillId="3" borderId="11" xfId="1" applyNumberFormat="1" applyFont="1" applyFill="1" applyBorder="1" applyAlignment="1">
      <alignment horizontal="right" vertical="top"/>
    </xf>
    <xf numFmtId="168" fontId="6" fillId="3" borderId="12" xfId="1" applyNumberFormat="1" applyFont="1" applyFill="1" applyBorder="1" applyAlignment="1">
      <alignment horizontal="right" vertical="top"/>
    </xf>
    <xf numFmtId="168" fontId="6" fillId="3" borderId="13" xfId="1" applyNumberFormat="1" applyFont="1" applyFill="1" applyBorder="1" applyAlignment="1">
      <alignment horizontal="right" vertical="top"/>
    </xf>
    <xf numFmtId="0" fontId="17" fillId="0" borderId="2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標準 3" xfId="2" xr:uid="{8B7DD1E3-D966-4E86-A493-71B27E5225B3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29</xdr:row>
      <xdr:rowOff>80115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8D478F45-E791-4139-9BBD-11C80136C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0" cy="6709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6</xdr:row>
          <xdr:rowOff>57150</xdr:rowOff>
        </xdr:from>
        <xdr:to>
          <xdr:col>1</xdr:col>
          <xdr:colOff>647700</xdr:colOff>
          <xdr:row>6</xdr:row>
          <xdr:rowOff>257175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ソフトウェア　行の追加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11</xdr:row>
          <xdr:rowOff>57150</xdr:rowOff>
        </xdr:from>
        <xdr:to>
          <xdr:col>1</xdr:col>
          <xdr:colOff>647700</xdr:colOff>
          <xdr:row>11</xdr:row>
          <xdr:rowOff>257175</xdr:rowOff>
        </xdr:to>
        <xdr:sp macro="" textlink="">
          <xdr:nvSpPr>
            <xdr:cNvPr id="11266" name="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システム構築　行の追加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16</xdr:row>
          <xdr:rowOff>57150</xdr:rowOff>
        </xdr:from>
        <xdr:to>
          <xdr:col>1</xdr:col>
          <xdr:colOff>647700</xdr:colOff>
          <xdr:row>16</xdr:row>
          <xdr:rowOff>257175</xdr:rowOff>
        </xdr:to>
        <xdr:sp macro="" textlink="">
          <xdr:nvSpPr>
            <xdr:cNvPr id="11267" name="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PC・周辺機器　行の追加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21</xdr:row>
          <xdr:rowOff>57150</xdr:rowOff>
        </xdr:from>
        <xdr:to>
          <xdr:col>1</xdr:col>
          <xdr:colOff>647700</xdr:colOff>
          <xdr:row>21</xdr:row>
          <xdr:rowOff>257175</xdr:rowOff>
        </xdr:to>
        <xdr:sp macro="" textlink="">
          <xdr:nvSpPr>
            <xdr:cNvPr id="11268" name="Butto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導入関連経費　行の追加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26</xdr:row>
          <xdr:rowOff>57150</xdr:rowOff>
        </xdr:from>
        <xdr:to>
          <xdr:col>1</xdr:col>
          <xdr:colOff>647700</xdr:colOff>
          <xdr:row>26</xdr:row>
          <xdr:rowOff>257175</xdr:rowOff>
        </xdr:to>
        <xdr:sp macro="" textlink="">
          <xdr:nvSpPr>
            <xdr:cNvPr id="11269" name="Butto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クラウドサービス　行の追加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31</xdr:row>
          <xdr:rowOff>57150</xdr:rowOff>
        </xdr:from>
        <xdr:to>
          <xdr:col>1</xdr:col>
          <xdr:colOff>647700</xdr:colOff>
          <xdr:row>31</xdr:row>
          <xdr:rowOff>257175</xdr:rowOff>
        </xdr:to>
        <xdr:sp macro="" textlink="">
          <xdr:nvSpPr>
            <xdr:cNvPr id="11270" name="Butto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賃借料　行の追加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6</xdr:row>
          <xdr:rowOff>57150</xdr:rowOff>
        </xdr:from>
        <xdr:to>
          <xdr:col>1</xdr:col>
          <xdr:colOff>647700</xdr:colOff>
          <xdr:row>6</xdr:row>
          <xdr:rowOff>257175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ソフトウェア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11</xdr:row>
          <xdr:rowOff>57150</xdr:rowOff>
        </xdr:from>
        <xdr:to>
          <xdr:col>1</xdr:col>
          <xdr:colOff>647700</xdr:colOff>
          <xdr:row>11</xdr:row>
          <xdr:rowOff>257175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システム構築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16</xdr:row>
          <xdr:rowOff>57150</xdr:rowOff>
        </xdr:from>
        <xdr:to>
          <xdr:col>1</xdr:col>
          <xdr:colOff>647700</xdr:colOff>
          <xdr:row>16</xdr:row>
          <xdr:rowOff>257175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PC・周辺機器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21</xdr:row>
          <xdr:rowOff>57150</xdr:rowOff>
        </xdr:from>
        <xdr:to>
          <xdr:col>1</xdr:col>
          <xdr:colOff>647700</xdr:colOff>
          <xdr:row>21</xdr:row>
          <xdr:rowOff>257175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導入関連経費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26</xdr:row>
          <xdr:rowOff>57150</xdr:rowOff>
        </xdr:from>
        <xdr:to>
          <xdr:col>1</xdr:col>
          <xdr:colOff>647700</xdr:colOff>
          <xdr:row>26</xdr:row>
          <xdr:rowOff>257175</xdr:rowOff>
        </xdr:to>
        <xdr:sp macro="" textlink="">
          <xdr:nvSpPr>
            <xdr:cNvPr id="2058" name="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クラウドサービス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31</xdr:row>
          <xdr:rowOff>57150</xdr:rowOff>
        </xdr:from>
        <xdr:to>
          <xdr:col>1</xdr:col>
          <xdr:colOff>647700</xdr:colOff>
          <xdr:row>31</xdr:row>
          <xdr:rowOff>257175</xdr:rowOff>
        </xdr:to>
        <xdr:sp macro="" textlink="">
          <xdr:nvSpPr>
            <xdr:cNvPr id="2059" name="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賃借料　行の追加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9</xdr:row>
      <xdr:rowOff>0</xdr:rowOff>
    </xdr:from>
    <xdr:to>
      <xdr:col>30</xdr:col>
      <xdr:colOff>577672</xdr:colOff>
      <xdr:row>27</xdr:row>
      <xdr:rowOff>32310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0900" y="2413000"/>
          <a:ext cx="5987872" cy="5556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7D6C6-4455-404D-89D1-8EDA62534CC4}">
  <sheetPr>
    <pageSetUpPr fitToPage="1"/>
  </sheetPr>
  <dimension ref="A1"/>
  <sheetViews>
    <sheetView showGridLines="0" tabSelected="1" view="pageBreakPreview" zoomScaleNormal="100" zoomScaleSheetLayoutView="100" workbookViewId="0">
      <selection activeCell="P1" sqref="P1"/>
    </sheetView>
  </sheetViews>
  <sheetFormatPr defaultRowHeight="15"/>
  <sheetData/>
  <sheetProtection algorithmName="SHA-512" hashValue="tUPLP6WVLYSlJIQfgPVCmyhDeRErqVNuJY+SpC7Cfc21uIgF/LTLNEunkVx5maFiByNA+UA53ezRX1sPaQYTrQ==" saltValue="5DQylZYDKC86oBilN+yCqw==" spinCount="100000" sheet="1" objects="1" scenarios="1"/>
  <phoneticPr fontId="3"/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5955E-3FB5-42C7-9767-0EAA8E4C96F7}">
  <sheetPr codeName="Sheet5">
    <pageSetUpPr fitToPage="1"/>
  </sheetPr>
  <dimension ref="A1:G101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703125" defaultRowHeight="13.5"/>
  <cols>
    <col min="1" max="1" width="16.28515625" style="55" bestFit="1" customWidth="1"/>
    <col min="2" max="2" width="48.28515625" style="55" customWidth="1"/>
    <col min="3" max="3" width="8.85546875" style="31" customWidth="1"/>
    <col min="4" max="4" width="7.140625" style="32" customWidth="1"/>
    <col min="5" max="5" width="12.28515625" style="55" customWidth="1"/>
    <col min="6" max="6" width="12.28515625" style="55" bestFit="1" customWidth="1"/>
    <col min="7" max="7" width="41" style="56" customWidth="1"/>
    <col min="8" max="16384" width="8.5703125" style="57"/>
  </cols>
  <sheetData>
    <row r="1" spans="1:7" ht="24" customHeight="1" thickBot="1">
      <c r="A1" s="55" t="s">
        <v>0</v>
      </c>
      <c r="F1" s="55" t="s">
        <v>1</v>
      </c>
    </row>
    <row r="2" spans="1:7" ht="37.5" customHeight="1">
      <c r="A2" s="58" t="s">
        <v>24</v>
      </c>
      <c r="B2" s="58" t="s">
        <v>25</v>
      </c>
      <c r="C2" s="34" t="s">
        <v>36</v>
      </c>
      <c r="D2" s="34" t="s">
        <v>2</v>
      </c>
      <c r="E2" s="59" t="s">
        <v>26</v>
      </c>
      <c r="F2" s="60" t="s">
        <v>37</v>
      </c>
    </row>
    <row r="3" spans="1:7" ht="24" customHeight="1">
      <c r="A3" s="87" t="s">
        <v>45</v>
      </c>
      <c r="B3" s="61" t="s">
        <v>57</v>
      </c>
      <c r="C3" s="62">
        <v>80000</v>
      </c>
      <c r="D3" s="63">
        <v>1</v>
      </c>
      <c r="E3" s="64">
        <f>+IF(B3="","",C3*D3)</f>
        <v>80000</v>
      </c>
      <c r="F3" s="65">
        <f>+IF(E3="","",E3)</f>
        <v>80000</v>
      </c>
    </row>
    <row r="4" spans="1:7" ht="24" customHeight="1">
      <c r="A4" s="88"/>
      <c r="B4" s="66" t="s">
        <v>56</v>
      </c>
      <c r="C4" s="67">
        <v>12000</v>
      </c>
      <c r="D4" s="68">
        <v>1</v>
      </c>
      <c r="E4" s="69">
        <f t="shared" ref="E4:E31" si="0">+IF(B4="","",C4*D4)</f>
        <v>12000</v>
      </c>
      <c r="F4" s="70">
        <f t="shared" ref="F4:F31" si="1">+IF(E4="","",E4)</f>
        <v>12000</v>
      </c>
    </row>
    <row r="5" spans="1:7" ht="24" customHeight="1">
      <c r="A5" s="88"/>
      <c r="B5" s="66"/>
      <c r="C5" s="67"/>
      <c r="D5" s="68"/>
      <c r="E5" s="69" t="str">
        <f t="shared" si="0"/>
        <v/>
      </c>
      <c r="F5" s="70" t="str">
        <f t="shared" si="1"/>
        <v/>
      </c>
    </row>
    <row r="6" spans="1:7" ht="24" customHeight="1">
      <c r="A6" s="88"/>
      <c r="B6" s="66"/>
      <c r="C6" s="67"/>
      <c r="D6" s="68"/>
      <c r="E6" s="69" t="str">
        <f t="shared" si="0"/>
        <v/>
      </c>
      <c r="F6" s="70" t="str">
        <f t="shared" si="1"/>
        <v/>
      </c>
    </row>
    <row r="7" spans="1:7" ht="24" customHeight="1">
      <c r="A7" s="89" t="s">
        <v>27</v>
      </c>
      <c r="B7" s="89"/>
      <c r="C7" s="50"/>
      <c r="D7" s="51"/>
      <c r="E7" s="71">
        <f>SUM(E3:E6)</f>
        <v>92000</v>
      </c>
      <c r="F7" s="72">
        <f>SUM(F3:F6)</f>
        <v>92000</v>
      </c>
    </row>
    <row r="8" spans="1:7" ht="24" customHeight="1">
      <c r="A8" s="90" t="s">
        <v>48</v>
      </c>
      <c r="B8" s="61" t="s">
        <v>51</v>
      </c>
      <c r="C8" s="62">
        <v>300000</v>
      </c>
      <c r="D8" s="63">
        <v>1</v>
      </c>
      <c r="E8" s="64">
        <f t="shared" si="0"/>
        <v>300000</v>
      </c>
      <c r="F8" s="65">
        <f t="shared" si="1"/>
        <v>300000</v>
      </c>
    </row>
    <row r="9" spans="1:7" ht="24" customHeight="1">
      <c r="A9" s="91"/>
      <c r="B9" s="66"/>
      <c r="C9" s="67"/>
      <c r="D9" s="68"/>
      <c r="E9" s="69" t="str">
        <f t="shared" si="0"/>
        <v/>
      </c>
      <c r="F9" s="70" t="str">
        <f t="shared" si="1"/>
        <v/>
      </c>
    </row>
    <row r="10" spans="1:7" ht="24" customHeight="1">
      <c r="A10" s="91"/>
      <c r="B10" s="66"/>
      <c r="C10" s="67"/>
      <c r="D10" s="68"/>
      <c r="E10" s="69" t="str">
        <f t="shared" si="0"/>
        <v/>
      </c>
      <c r="F10" s="70" t="str">
        <f t="shared" si="1"/>
        <v/>
      </c>
    </row>
    <row r="11" spans="1:7" ht="24" customHeight="1">
      <c r="A11" s="91"/>
      <c r="B11" s="66"/>
      <c r="C11" s="67"/>
      <c r="D11" s="68"/>
      <c r="E11" s="69" t="str">
        <f t="shared" si="0"/>
        <v/>
      </c>
      <c r="F11" s="70" t="str">
        <f t="shared" si="1"/>
        <v/>
      </c>
    </row>
    <row r="12" spans="1:7" ht="24" customHeight="1">
      <c r="A12" s="89" t="s">
        <v>27</v>
      </c>
      <c r="B12" s="89"/>
      <c r="C12" s="50"/>
      <c r="D12" s="51"/>
      <c r="E12" s="71">
        <f>SUM(E8:E11)</f>
        <v>300000</v>
      </c>
      <c r="F12" s="72">
        <f>SUM(F8:F11)</f>
        <v>300000</v>
      </c>
    </row>
    <row r="13" spans="1:7" ht="24" customHeight="1">
      <c r="A13" s="87" t="s">
        <v>49</v>
      </c>
      <c r="B13" s="61" t="s">
        <v>52</v>
      </c>
      <c r="C13" s="62">
        <v>125000</v>
      </c>
      <c r="D13" s="63">
        <v>1</v>
      </c>
      <c r="E13" s="64">
        <f t="shared" si="0"/>
        <v>125000</v>
      </c>
      <c r="F13" s="65">
        <f>+IF(E13="","",IF(C13&lt;10000,"１万円未満",IF(E13&lt;150000,E13,150000)))</f>
        <v>125000</v>
      </c>
      <c r="G13" s="73" t="str">
        <f>+IF(E13=F13,"","補助対象経費が１万円未満、
または総額150,000円を超えました")</f>
        <v/>
      </c>
    </row>
    <row r="14" spans="1:7" ht="24" customHeight="1">
      <c r="A14" s="88"/>
      <c r="B14" s="66" t="s">
        <v>58</v>
      </c>
      <c r="C14" s="67">
        <v>15000</v>
      </c>
      <c r="D14" s="68">
        <v>3</v>
      </c>
      <c r="E14" s="69">
        <f t="shared" si="0"/>
        <v>45000</v>
      </c>
      <c r="F14" s="70">
        <f>+IF(B14="","",IF(C14&lt;10000,"１万円未満",IF(SUM($E$13:E14)&gt;150000,MAX(0,150000-SUM($F$13:F13)),E14)))</f>
        <v>25000</v>
      </c>
      <c r="G14" s="73" t="str">
        <f t="shared" ref="G14:G16" si="2">+IF(E14=F14,"","補助対象経費が１万円未満、
または総額150,000円を超えました")</f>
        <v>補助対象経費が１万円未満、
または総額150,000円を超えました</v>
      </c>
    </row>
    <row r="15" spans="1:7" ht="24" customHeight="1">
      <c r="A15" s="88"/>
      <c r="B15" s="66"/>
      <c r="C15" s="67"/>
      <c r="D15" s="68"/>
      <c r="E15" s="69" t="str">
        <f t="shared" si="0"/>
        <v/>
      </c>
      <c r="F15" s="70" t="str">
        <f>+IF(B15="","",IF(C15&lt;10000,"１万円未満",IF(SUM($E$13:E15)&gt;150000,MAX(0,150000-SUM($F$13:F14)),E15)))</f>
        <v/>
      </c>
      <c r="G15" s="73" t="str">
        <f t="shared" si="2"/>
        <v/>
      </c>
    </row>
    <row r="16" spans="1:7" ht="24" customHeight="1">
      <c r="A16" s="88"/>
      <c r="B16" s="66"/>
      <c r="C16" s="67"/>
      <c r="D16" s="68"/>
      <c r="E16" s="69" t="str">
        <f t="shared" si="0"/>
        <v/>
      </c>
      <c r="F16" s="70" t="str">
        <f>+IF(B16="","",IF(C16&lt;10000,"１万円未満",IF(SUM($E$13:E16)&gt;150000,MAX(0,150000-SUM($F$13:F15)),E16)))</f>
        <v/>
      </c>
      <c r="G16" s="73" t="str">
        <f t="shared" si="2"/>
        <v/>
      </c>
    </row>
    <row r="17" spans="1:7" ht="24" customHeight="1">
      <c r="A17" s="89" t="s">
        <v>27</v>
      </c>
      <c r="B17" s="89"/>
      <c r="C17" s="50"/>
      <c r="D17" s="51"/>
      <c r="E17" s="71">
        <f>SUM(E13:E16)</f>
        <v>170000</v>
      </c>
      <c r="F17" s="72">
        <f>SUM(F13:F16)</f>
        <v>150000</v>
      </c>
      <c r="G17" s="73"/>
    </row>
    <row r="18" spans="1:7" ht="24" customHeight="1">
      <c r="A18" s="87" t="s">
        <v>50</v>
      </c>
      <c r="B18" s="61" t="s">
        <v>53</v>
      </c>
      <c r="C18" s="62">
        <v>250000</v>
      </c>
      <c r="D18" s="63">
        <v>1</v>
      </c>
      <c r="E18" s="64">
        <f t="shared" si="0"/>
        <v>250000</v>
      </c>
      <c r="F18" s="65">
        <f>+IF(E18="","",IF(C18&lt;10000,"１万円未満",E18))</f>
        <v>250000</v>
      </c>
      <c r="G18" s="73" t="str">
        <f>+IF(E18=F18,"","補助対象経費が１万円未満です")</f>
        <v/>
      </c>
    </row>
    <row r="19" spans="1:7" ht="24" customHeight="1">
      <c r="A19" s="88"/>
      <c r="B19" s="66"/>
      <c r="C19" s="67"/>
      <c r="D19" s="68"/>
      <c r="E19" s="69" t="str">
        <f t="shared" si="0"/>
        <v/>
      </c>
      <c r="F19" s="70" t="str">
        <f t="shared" ref="F19:F21" si="3">+IF(E19="","",IF(C19&lt;10000,"１万円未満",E19))</f>
        <v/>
      </c>
      <c r="G19" s="73" t="str">
        <f t="shared" ref="G19:G21" si="4">+IF(E19=F19,"","補助対象経費が１万円未満です")</f>
        <v/>
      </c>
    </row>
    <row r="20" spans="1:7" ht="24" customHeight="1">
      <c r="A20" s="88"/>
      <c r="B20" s="66"/>
      <c r="C20" s="67"/>
      <c r="D20" s="68"/>
      <c r="E20" s="69" t="str">
        <f t="shared" si="0"/>
        <v/>
      </c>
      <c r="F20" s="70" t="str">
        <f t="shared" si="3"/>
        <v/>
      </c>
      <c r="G20" s="73" t="str">
        <f t="shared" si="4"/>
        <v/>
      </c>
    </row>
    <row r="21" spans="1:7" ht="24" customHeight="1">
      <c r="A21" s="88"/>
      <c r="B21" s="66"/>
      <c r="C21" s="67"/>
      <c r="D21" s="68"/>
      <c r="E21" s="69" t="str">
        <f t="shared" si="0"/>
        <v/>
      </c>
      <c r="F21" s="70" t="str">
        <f t="shared" si="3"/>
        <v/>
      </c>
      <c r="G21" s="73" t="str">
        <f t="shared" si="4"/>
        <v/>
      </c>
    </row>
    <row r="22" spans="1:7" ht="24" customHeight="1">
      <c r="A22" s="89" t="s">
        <v>27</v>
      </c>
      <c r="B22" s="89"/>
      <c r="C22" s="50"/>
      <c r="D22" s="51"/>
      <c r="E22" s="71">
        <f>SUM(E18:E21)</f>
        <v>250000</v>
      </c>
      <c r="F22" s="72">
        <f>SUM(F18:F21)</f>
        <v>250000</v>
      </c>
    </row>
    <row r="23" spans="1:7" ht="24" customHeight="1">
      <c r="A23" s="90" t="s">
        <v>46</v>
      </c>
      <c r="B23" s="61" t="s">
        <v>54</v>
      </c>
      <c r="C23" s="62">
        <v>130</v>
      </c>
      <c r="D23" s="63">
        <v>80</v>
      </c>
      <c r="E23" s="64">
        <f t="shared" si="0"/>
        <v>10400</v>
      </c>
      <c r="F23" s="65">
        <f t="shared" si="1"/>
        <v>10400</v>
      </c>
    </row>
    <row r="24" spans="1:7" ht="24" customHeight="1">
      <c r="A24" s="91"/>
      <c r="B24" s="66"/>
      <c r="C24" s="67"/>
      <c r="D24" s="68"/>
      <c r="E24" s="69" t="str">
        <f t="shared" si="0"/>
        <v/>
      </c>
      <c r="F24" s="70" t="str">
        <f t="shared" si="1"/>
        <v/>
      </c>
    </row>
    <row r="25" spans="1:7" ht="24" customHeight="1">
      <c r="A25" s="91"/>
      <c r="B25" s="66"/>
      <c r="C25" s="67"/>
      <c r="D25" s="68"/>
      <c r="E25" s="69" t="str">
        <f t="shared" si="0"/>
        <v/>
      </c>
      <c r="F25" s="70" t="str">
        <f t="shared" si="1"/>
        <v/>
      </c>
    </row>
    <row r="26" spans="1:7" ht="24" customHeight="1">
      <c r="A26" s="91"/>
      <c r="B26" s="66"/>
      <c r="C26" s="67"/>
      <c r="D26" s="68"/>
      <c r="E26" s="69" t="str">
        <f t="shared" si="0"/>
        <v/>
      </c>
      <c r="F26" s="70" t="str">
        <f t="shared" si="1"/>
        <v/>
      </c>
    </row>
    <row r="27" spans="1:7" ht="24" customHeight="1">
      <c r="A27" s="89" t="s">
        <v>27</v>
      </c>
      <c r="B27" s="89"/>
      <c r="C27" s="50"/>
      <c r="D27" s="51"/>
      <c r="E27" s="71">
        <f>SUM(E23:E26)</f>
        <v>10400</v>
      </c>
      <c r="F27" s="72">
        <f>SUM(F23:F26)</f>
        <v>10400</v>
      </c>
    </row>
    <row r="28" spans="1:7" ht="24" customHeight="1">
      <c r="A28" s="90" t="s">
        <v>47</v>
      </c>
      <c r="B28" s="61" t="s">
        <v>55</v>
      </c>
      <c r="C28" s="62">
        <v>5000</v>
      </c>
      <c r="D28" s="63">
        <v>3</v>
      </c>
      <c r="E28" s="64">
        <f t="shared" si="0"/>
        <v>15000</v>
      </c>
      <c r="F28" s="65">
        <f t="shared" si="1"/>
        <v>15000</v>
      </c>
    </row>
    <row r="29" spans="1:7" ht="24" customHeight="1">
      <c r="A29" s="91"/>
      <c r="B29" s="66"/>
      <c r="C29" s="67"/>
      <c r="D29" s="68"/>
      <c r="E29" s="69" t="str">
        <f t="shared" si="0"/>
        <v/>
      </c>
      <c r="F29" s="70" t="str">
        <f t="shared" si="1"/>
        <v/>
      </c>
    </row>
    <row r="30" spans="1:7" ht="24" customHeight="1">
      <c r="A30" s="91"/>
      <c r="B30" s="66"/>
      <c r="C30" s="67"/>
      <c r="D30" s="68"/>
      <c r="E30" s="69" t="str">
        <f t="shared" si="0"/>
        <v/>
      </c>
      <c r="F30" s="70" t="str">
        <f t="shared" si="1"/>
        <v/>
      </c>
    </row>
    <row r="31" spans="1:7" ht="24" customHeight="1">
      <c r="A31" s="91"/>
      <c r="B31" s="66"/>
      <c r="C31" s="67"/>
      <c r="D31" s="68"/>
      <c r="E31" s="69" t="str">
        <f t="shared" si="0"/>
        <v/>
      </c>
      <c r="F31" s="70" t="str">
        <f t="shared" si="1"/>
        <v/>
      </c>
    </row>
    <row r="32" spans="1:7" ht="24" customHeight="1">
      <c r="A32" s="89" t="s">
        <v>27</v>
      </c>
      <c r="B32" s="89"/>
      <c r="C32" s="50"/>
      <c r="D32" s="51"/>
      <c r="E32" s="71">
        <f>SUM(E28:E31)</f>
        <v>15000</v>
      </c>
      <c r="F32" s="72">
        <f>SUM(F28:F31)</f>
        <v>15000</v>
      </c>
    </row>
    <row r="33" spans="1:6" s="56" customFormat="1" ht="24" customHeight="1" thickBot="1">
      <c r="A33" s="86" t="s">
        <v>28</v>
      </c>
      <c r="B33" s="86"/>
      <c r="C33" s="37"/>
      <c r="D33" s="38"/>
      <c r="E33" s="54">
        <f>+SUM(E7,E12,E17,E22,E27,E32)</f>
        <v>837400</v>
      </c>
      <c r="F33" s="74">
        <f>+IF(COUNTIF(F3:F32,"*未満*")&gt;0,"Erroerあり",SUM(F7,F12,F17,F22,F27,F32))</f>
        <v>817400</v>
      </c>
    </row>
    <row r="35" spans="1:6" s="56" customFormat="1" ht="33" customHeight="1">
      <c r="A35" s="55"/>
      <c r="B35" s="55"/>
      <c r="C35" s="31"/>
      <c r="D35" s="32"/>
      <c r="E35" s="55"/>
      <c r="F35" s="55"/>
    </row>
    <row r="37" spans="1:6" s="56" customFormat="1" ht="33" customHeight="1">
      <c r="A37" s="55"/>
      <c r="B37" s="55"/>
      <c r="C37" s="31"/>
      <c r="D37" s="32"/>
      <c r="E37" s="55"/>
      <c r="F37" s="55"/>
    </row>
    <row r="39" spans="1:6" s="56" customFormat="1" ht="33" customHeight="1">
      <c r="A39" s="55"/>
      <c r="B39" s="55"/>
      <c r="C39" s="31"/>
      <c r="D39" s="32"/>
      <c r="E39" s="55"/>
      <c r="F39" s="55"/>
    </row>
    <row r="41" spans="1:6" s="56" customFormat="1" ht="33" customHeight="1">
      <c r="A41" s="55"/>
      <c r="B41" s="55"/>
      <c r="C41" s="31"/>
      <c r="D41" s="32"/>
      <c r="E41" s="55"/>
      <c r="F41" s="55"/>
    </row>
    <row r="43" spans="1:6" s="56" customFormat="1" ht="33" customHeight="1">
      <c r="A43" s="55"/>
      <c r="B43" s="55"/>
      <c r="C43" s="31"/>
      <c r="D43" s="32"/>
      <c r="E43" s="55"/>
      <c r="F43" s="55"/>
    </row>
    <row r="45" spans="1:6" s="56" customFormat="1" ht="33" customHeight="1">
      <c r="A45" s="55"/>
      <c r="B45" s="55"/>
      <c r="C45" s="31"/>
      <c r="D45" s="32"/>
      <c r="E45" s="55"/>
      <c r="F45" s="55"/>
    </row>
    <row r="47" spans="1:6" s="56" customFormat="1" ht="33" customHeight="1">
      <c r="A47" s="55"/>
      <c r="B47" s="55"/>
      <c r="C47" s="31"/>
      <c r="D47" s="32"/>
      <c r="E47" s="55"/>
      <c r="F47" s="55"/>
    </row>
    <row r="49" spans="3:7" s="55" customFormat="1" ht="33" customHeight="1">
      <c r="C49" s="31"/>
      <c r="D49" s="32"/>
      <c r="G49" s="56"/>
    </row>
    <row r="51" spans="3:7" s="55" customFormat="1" ht="33" customHeight="1">
      <c r="C51" s="31"/>
      <c r="D51" s="32"/>
      <c r="G51" s="56"/>
    </row>
    <row r="53" spans="3:7" s="55" customFormat="1" ht="33" customHeight="1">
      <c r="C53" s="31"/>
      <c r="D53" s="32"/>
      <c r="G53" s="56"/>
    </row>
    <row r="55" spans="3:7" s="55" customFormat="1" ht="33" customHeight="1">
      <c r="C55" s="31"/>
      <c r="D55" s="32"/>
      <c r="G55" s="56"/>
    </row>
    <row r="57" spans="3:7" s="55" customFormat="1" ht="33" customHeight="1">
      <c r="C57" s="31"/>
      <c r="D57" s="32"/>
      <c r="G57" s="56"/>
    </row>
    <row r="59" spans="3:7" s="55" customFormat="1" ht="33" customHeight="1">
      <c r="C59" s="31"/>
      <c r="D59" s="32"/>
      <c r="G59" s="56"/>
    </row>
    <row r="61" spans="3:7" s="55" customFormat="1" ht="33" customHeight="1">
      <c r="C61" s="31"/>
      <c r="D61" s="32"/>
      <c r="G61" s="56"/>
    </row>
    <row r="63" spans="3:7" s="55" customFormat="1" ht="33" customHeight="1">
      <c r="C63" s="31"/>
      <c r="D63" s="32"/>
      <c r="G63" s="56"/>
    </row>
    <row r="65" spans="3:7" s="55" customFormat="1" ht="33" customHeight="1">
      <c r="C65" s="31"/>
      <c r="D65" s="32"/>
      <c r="G65" s="56"/>
    </row>
    <row r="67" spans="3:7" s="55" customFormat="1" ht="33" customHeight="1">
      <c r="C67" s="31"/>
      <c r="D67" s="32"/>
      <c r="G67" s="56"/>
    </row>
    <row r="69" spans="3:7" s="55" customFormat="1" ht="33" customHeight="1">
      <c r="C69" s="31"/>
      <c r="D69" s="32"/>
      <c r="G69" s="56"/>
    </row>
    <row r="71" spans="3:7" s="55" customFormat="1" ht="33" customHeight="1">
      <c r="C71" s="31"/>
      <c r="D71" s="32"/>
      <c r="G71" s="56"/>
    </row>
    <row r="73" spans="3:7" s="55" customFormat="1" ht="33" customHeight="1">
      <c r="C73" s="31"/>
      <c r="D73" s="32"/>
      <c r="G73" s="56"/>
    </row>
    <row r="75" spans="3:7" s="55" customFormat="1" ht="33" customHeight="1">
      <c r="C75" s="31"/>
      <c r="D75" s="32"/>
      <c r="G75" s="56"/>
    </row>
    <row r="77" spans="3:7" s="55" customFormat="1" ht="33" customHeight="1">
      <c r="C77" s="31"/>
      <c r="D77" s="32"/>
      <c r="G77" s="56"/>
    </row>
    <row r="79" spans="3:7" s="55" customFormat="1" ht="33" customHeight="1">
      <c r="C79" s="31"/>
      <c r="D79" s="32"/>
      <c r="G79" s="56"/>
    </row>
    <row r="81" spans="3:7" s="55" customFormat="1" ht="33" customHeight="1">
      <c r="C81" s="31"/>
      <c r="D81" s="32"/>
      <c r="G81" s="56"/>
    </row>
    <row r="83" spans="3:7" s="55" customFormat="1" ht="33" customHeight="1">
      <c r="C83" s="31"/>
      <c r="D83" s="32"/>
      <c r="G83" s="56"/>
    </row>
    <row r="85" spans="3:7" s="55" customFormat="1" ht="33" customHeight="1">
      <c r="C85" s="31"/>
      <c r="D85" s="32"/>
      <c r="G85" s="56"/>
    </row>
    <row r="87" spans="3:7" s="55" customFormat="1" ht="33" customHeight="1">
      <c r="C87" s="31"/>
      <c r="D87" s="32"/>
      <c r="G87" s="56"/>
    </row>
    <row r="89" spans="3:7" s="55" customFormat="1" ht="33" customHeight="1">
      <c r="C89" s="31"/>
      <c r="D89" s="32"/>
      <c r="G89" s="56"/>
    </row>
    <row r="91" spans="3:7" s="55" customFormat="1" ht="33" customHeight="1">
      <c r="C91" s="31"/>
      <c r="D91" s="32"/>
      <c r="G91" s="56"/>
    </row>
    <row r="93" spans="3:7" s="55" customFormat="1" ht="33" customHeight="1">
      <c r="C93" s="31"/>
      <c r="D93" s="32"/>
      <c r="G93" s="56"/>
    </row>
    <row r="95" spans="3:7" s="55" customFormat="1" ht="33" customHeight="1">
      <c r="C95" s="31"/>
      <c r="D95" s="32"/>
      <c r="G95" s="56"/>
    </row>
    <row r="97" spans="3:7" s="55" customFormat="1" ht="33" customHeight="1">
      <c r="C97" s="31"/>
      <c r="D97" s="32"/>
      <c r="G97" s="56"/>
    </row>
    <row r="99" spans="3:7" s="55" customFormat="1" ht="33" customHeight="1">
      <c r="C99" s="31"/>
      <c r="D99" s="32"/>
      <c r="G99" s="56"/>
    </row>
    <row r="101" spans="3:7" s="55" customFormat="1" ht="33" customHeight="1">
      <c r="C101" s="31"/>
      <c r="D101" s="32"/>
      <c r="G101" s="56"/>
    </row>
  </sheetData>
  <sheetProtection algorithmName="SHA-512" hashValue="8OWQ+eUofh9jHvjTNj53gSUT9TTiMRfpF5wF8DLiGEtpEy4MwdGMrEFrHITrpfQnKJem/6SSqDVqyuGXo6Ktqw==" saltValue="fyz3Bu2CESasmyI3Gk5k9g==" spinCount="100000" sheet="1" formatCells="0" insertRows="0"/>
  <mergeCells count="13">
    <mergeCell ref="A33:B33"/>
    <mergeCell ref="A3:A6"/>
    <mergeCell ref="A18:A21"/>
    <mergeCell ref="A22:B22"/>
    <mergeCell ref="A23:A26"/>
    <mergeCell ref="A27:B27"/>
    <mergeCell ref="A28:A31"/>
    <mergeCell ref="A32:B32"/>
    <mergeCell ref="A7:B7"/>
    <mergeCell ref="A8:A11"/>
    <mergeCell ref="A12:B12"/>
    <mergeCell ref="A13:A16"/>
    <mergeCell ref="A17:B17"/>
  </mergeCells>
  <phoneticPr fontId="3"/>
  <conditionalFormatting sqref="A3 A8 A13 A23 A28">
    <cfRule type="containsBlanks" dxfId="32" priority="18">
      <formula>LEN(TRIM(A3))=0</formula>
    </cfRule>
  </conditionalFormatting>
  <conditionalFormatting sqref="A18">
    <cfRule type="containsBlanks" dxfId="31" priority="17">
      <formula>LEN(TRIM(A18))=0</formula>
    </cfRule>
  </conditionalFormatting>
  <conditionalFormatting sqref="B5:D6 B9:D11 B15:D16 B19:D21 B24:D26 B29:D31">
    <cfRule type="containsBlanks" dxfId="30" priority="12">
      <formula>LEN(TRIM(B5))=0</formula>
    </cfRule>
  </conditionalFormatting>
  <conditionalFormatting sqref="E7">
    <cfRule type="containsText" dxfId="29" priority="16" operator="containsText" text="未満">
      <formula>NOT(ISERROR(SEARCH("未満",E7)))</formula>
    </cfRule>
  </conditionalFormatting>
  <conditionalFormatting sqref="E12">
    <cfRule type="containsText" dxfId="28" priority="15" operator="containsText" text="未満">
      <formula>NOT(ISERROR(SEARCH("未満",E12)))</formula>
    </cfRule>
  </conditionalFormatting>
  <conditionalFormatting sqref="E17">
    <cfRule type="containsText" dxfId="27" priority="14" operator="containsText" text="未満">
      <formula>NOT(ISERROR(SEARCH("未満",E17)))</formula>
    </cfRule>
  </conditionalFormatting>
  <conditionalFormatting sqref="E22">
    <cfRule type="containsText" dxfId="26" priority="13" operator="containsText" text="未満">
      <formula>NOT(ISERROR(SEARCH("未満",E22)))</formula>
    </cfRule>
  </conditionalFormatting>
  <conditionalFormatting sqref="E27 F1:F1048576">
    <cfRule type="containsText" dxfId="25" priority="10" operator="containsText" text="Erroer">
      <formula>NOT(ISERROR(SEARCH("Erroer",E1)))</formula>
    </cfRule>
    <cfRule type="containsText" dxfId="24" priority="11" operator="containsText" text="未満">
      <formula>NOT(ISERROR(SEARCH("未満",E1)))</formula>
    </cfRule>
  </conditionalFormatting>
  <conditionalFormatting sqref="E32">
    <cfRule type="containsText" dxfId="23" priority="8" operator="containsText" text="Erroer">
      <formula>NOT(ISERROR(SEARCH("Erroer",E32)))</formula>
    </cfRule>
    <cfRule type="containsText" dxfId="22" priority="9" operator="containsText" text="未満">
      <formula>NOT(ISERROR(SEARCH("未満",E32)))</formula>
    </cfRule>
  </conditionalFormatting>
  <conditionalFormatting sqref="B4:D4">
    <cfRule type="containsBlanks" dxfId="21" priority="7">
      <formula>LEN(TRIM(B4))=0</formula>
    </cfRule>
  </conditionalFormatting>
  <conditionalFormatting sqref="B3:D3">
    <cfRule type="containsBlanks" dxfId="20" priority="6">
      <formula>LEN(TRIM(B3))=0</formula>
    </cfRule>
  </conditionalFormatting>
  <conditionalFormatting sqref="B8:D8">
    <cfRule type="containsBlanks" dxfId="19" priority="5">
      <formula>LEN(TRIM(B8))=0</formula>
    </cfRule>
  </conditionalFormatting>
  <conditionalFormatting sqref="B13:D14">
    <cfRule type="containsBlanks" dxfId="18" priority="4">
      <formula>LEN(TRIM(B13))=0</formula>
    </cfRule>
  </conditionalFormatting>
  <conditionalFormatting sqref="B18:D18">
    <cfRule type="containsBlanks" dxfId="17" priority="3">
      <formula>LEN(TRIM(B18))=0</formula>
    </cfRule>
  </conditionalFormatting>
  <conditionalFormatting sqref="B28:D28">
    <cfRule type="containsBlanks" dxfId="16" priority="2">
      <formula>LEN(TRIM(B28))=0</formula>
    </cfRule>
  </conditionalFormatting>
  <conditionalFormatting sqref="B23:D23">
    <cfRule type="containsBlanks" dxfId="15" priority="1">
      <formula>LEN(TRIM(B23))=0</formula>
    </cfRule>
  </conditionalFormatting>
  <dataValidations count="1">
    <dataValidation imeMode="off" allowBlank="1" showInputMessage="1" showErrorMessage="1" sqref="A28 A3 C18:E21 A8 A13 A23 A18 C3:E6 C8:E11 C28:E31 C13:E16 C23:E26" xr:uid="{97A28D2B-424E-4B86-8D06-0851C5E2FECF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0]!AddRowTo_ソフトウェア">
                <anchor moveWithCells="1" sizeWithCells="1">
                  <from>
                    <xdr:col>0</xdr:col>
                    <xdr:colOff>200025</xdr:colOff>
                    <xdr:row>6</xdr:row>
                    <xdr:rowOff>57150</xdr:rowOff>
                  </from>
                  <to>
                    <xdr:col>1</xdr:col>
                    <xdr:colOff>647700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Button 2">
              <controlPr defaultSize="0" print="0" autoFill="0" autoPict="0" macro="[0]!AddRowTo_システム">
                <anchor moveWithCells="1" sizeWithCells="1">
                  <from>
                    <xdr:col>0</xdr:col>
                    <xdr:colOff>200025</xdr:colOff>
                    <xdr:row>11</xdr:row>
                    <xdr:rowOff>57150</xdr:rowOff>
                  </from>
                  <to>
                    <xdr:col>1</xdr:col>
                    <xdr:colOff>647700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Button 3">
              <controlPr defaultSize="0" print="0" autoFill="0" autoPict="0" macro="[0]!AddRowTo_タブレット">
                <anchor moveWithCells="1" sizeWithCells="1">
                  <from>
                    <xdr:col>0</xdr:col>
                    <xdr:colOff>200025</xdr:colOff>
                    <xdr:row>16</xdr:row>
                    <xdr:rowOff>57150</xdr:rowOff>
                  </from>
                  <to>
                    <xdr:col>1</xdr:col>
                    <xdr:colOff>647700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Button 4">
              <controlPr defaultSize="0" print="0" autoFill="0" autoPict="0" macro="[0]!AddRowTo_上記以外">
                <anchor moveWithCells="1" sizeWithCells="1">
                  <from>
                    <xdr:col>0</xdr:col>
                    <xdr:colOff>200025</xdr:colOff>
                    <xdr:row>21</xdr:row>
                    <xdr:rowOff>57150</xdr:rowOff>
                  </from>
                  <to>
                    <xdr:col>1</xdr:col>
                    <xdr:colOff>647700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Button 5">
              <controlPr defaultSize="0" print="0" autoFill="0" autoPict="0" macro="[0]!AddRowTo_クラウド">
                <anchor moveWithCells="1" sizeWithCells="1">
                  <from>
                    <xdr:col>0</xdr:col>
                    <xdr:colOff>200025</xdr:colOff>
                    <xdr:row>26</xdr:row>
                    <xdr:rowOff>57150</xdr:rowOff>
                  </from>
                  <to>
                    <xdr:col>1</xdr:col>
                    <xdr:colOff>647700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Button 6">
              <controlPr defaultSize="0" print="0" autoFill="0" autoPict="0" macro="[0]!AddRowTo_賃借料">
                <anchor moveWithCells="1" sizeWithCells="1">
                  <from>
                    <xdr:col>0</xdr:col>
                    <xdr:colOff>200025</xdr:colOff>
                    <xdr:row>31</xdr:row>
                    <xdr:rowOff>57150</xdr:rowOff>
                  </from>
                  <to>
                    <xdr:col>1</xdr:col>
                    <xdr:colOff>647700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G101"/>
  <sheetViews>
    <sheetView view="pageBreakPreview" zoomScaleNormal="100" zoomScaleSheetLayoutView="100" workbookViewId="0">
      <pane ySplit="2" topLeftCell="A3" activePane="bottomLeft" state="frozen"/>
      <selection pane="bottomLeft" activeCell="B3" sqref="B3"/>
    </sheetView>
  </sheetViews>
  <sheetFormatPr defaultColWidth="8.5703125" defaultRowHeight="13.5"/>
  <cols>
    <col min="1" max="1" width="16.28515625" style="21" bestFit="1" customWidth="1"/>
    <col min="2" max="2" width="48.28515625" style="21" customWidth="1"/>
    <col min="3" max="3" width="8.85546875" style="22" customWidth="1"/>
    <col min="4" max="4" width="7.140625" style="23" customWidth="1"/>
    <col min="5" max="5" width="12.28515625" style="21" customWidth="1"/>
    <col min="6" max="6" width="12.28515625" style="21" bestFit="1" customWidth="1"/>
    <col min="7" max="7" width="41" style="84" customWidth="1"/>
    <col min="8" max="16384" width="8.5703125" style="11"/>
  </cols>
  <sheetData>
    <row r="1" spans="1:7" ht="24" customHeight="1" thickBot="1">
      <c r="A1" s="21" t="s">
        <v>0</v>
      </c>
      <c r="C1" s="31"/>
      <c r="D1" s="32"/>
      <c r="F1" s="21" t="s">
        <v>1</v>
      </c>
    </row>
    <row r="2" spans="1:7" ht="37.5" customHeight="1">
      <c r="A2" s="33" t="s">
        <v>24</v>
      </c>
      <c r="B2" s="33" t="s">
        <v>25</v>
      </c>
      <c r="C2" s="34" t="s">
        <v>36</v>
      </c>
      <c r="D2" s="34" t="s">
        <v>2</v>
      </c>
      <c r="E2" s="35" t="s">
        <v>26</v>
      </c>
      <c r="F2" s="36" t="s">
        <v>37</v>
      </c>
    </row>
    <row r="3" spans="1:7" ht="24" customHeight="1">
      <c r="A3" s="92" t="s">
        <v>45</v>
      </c>
      <c r="B3" s="40"/>
      <c r="C3" s="41"/>
      <c r="D3" s="42"/>
      <c r="E3" s="43" t="str">
        <f>+IF(B3="","",C3*D3)</f>
        <v/>
      </c>
      <c r="F3" s="44" t="str">
        <f>+IF(E3="","",E3)</f>
        <v/>
      </c>
    </row>
    <row r="4" spans="1:7" ht="24" customHeight="1">
      <c r="A4" s="93"/>
      <c r="B4" s="45"/>
      <c r="C4" s="46"/>
      <c r="D4" s="47"/>
      <c r="E4" s="48" t="str">
        <f t="shared" ref="E4:E31" si="0">+IF(B4="","",C4*D4)</f>
        <v/>
      </c>
      <c r="F4" s="49" t="str">
        <f t="shared" ref="F4:F31" si="1">+IF(E4="","",E4)</f>
        <v/>
      </c>
    </row>
    <row r="5" spans="1:7" ht="24" customHeight="1">
      <c r="A5" s="93"/>
      <c r="B5" s="45"/>
      <c r="C5" s="46"/>
      <c r="D5" s="47"/>
      <c r="E5" s="48" t="str">
        <f t="shared" si="0"/>
        <v/>
      </c>
      <c r="F5" s="49" t="str">
        <f t="shared" si="1"/>
        <v/>
      </c>
    </row>
    <row r="6" spans="1:7" ht="24" customHeight="1">
      <c r="A6" s="93"/>
      <c r="B6" s="45"/>
      <c r="C6" s="46"/>
      <c r="D6" s="47"/>
      <c r="E6" s="48" t="str">
        <f t="shared" si="0"/>
        <v/>
      </c>
      <c r="F6" s="49" t="str">
        <f t="shared" si="1"/>
        <v/>
      </c>
    </row>
    <row r="7" spans="1:7" ht="24" customHeight="1">
      <c r="A7" s="97" t="s">
        <v>27</v>
      </c>
      <c r="B7" s="97"/>
      <c r="C7" s="50"/>
      <c r="D7" s="51"/>
      <c r="E7" s="52">
        <f>SUM(E3:E6)</f>
        <v>0</v>
      </c>
      <c r="F7" s="53">
        <f>SUM(F3:F6)</f>
        <v>0</v>
      </c>
    </row>
    <row r="8" spans="1:7" ht="24" customHeight="1">
      <c r="A8" s="94" t="s">
        <v>48</v>
      </c>
      <c r="B8" s="40"/>
      <c r="C8" s="41"/>
      <c r="D8" s="42"/>
      <c r="E8" s="43" t="str">
        <f t="shared" si="0"/>
        <v/>
      </c>
      <c r="F8" s="44" t="str">
        <f t="shared" si="1"/>
        <v/>
      </c>
    </row>
    <row r="9" spans="1:7" ht="24" customHeight="1">
      <c r="A9" s="95"/>
      <c r="B9" s="45"/>
      <c r="C9" s="46"/>
      <c r="D9" s="47"/>
      <c r="E9" s="48" t="str">
        <f t="shared" si="0"/>
        <v/>
      </c>
      <c r="F9" s="49" t="str">
        <f t="shared" si="1"/>
        <v/>
      </c>
    </row>
    <row r="10" spans="1:7" ht="24" customHeight="1">
      <c r="A10" s="95"/>
      <c r="B10" s="45"/>
      <c r="C10" s="46"/>
      <c r="D10" s="47"/>
      <c r="E10" s="48" t="str">
        <f t="shared" si="0"/>
        <v/>
      </c>
      <c r="F10" s="49" t="str">
        <f t="shared" si="1"/>
        <v/>
      </c>
    </row>
    <row r="11" spans="1:7" ht="24" customHeight="1">
      <c r="A11" s="95"/>
      <c r="B11" s="45"/>
      <c r="C11" s="46"/>
      <c r="D11" s="47"/>
      <c r="E11" s="48" t="str">
        <f t="shared" si="0"/>
        <v/>
      </c>
      <c r="F11" s="49" t="str">
        <f t="shared" si="1"/>
        <v/>
      </c>
    </row>
    <row r="12" spans="1:7" ht="24" customHeight="1">
      <c r="A12" s="97" t="s">
        <v>27</v>
      </c>
      <c r="B12" s="97"/>
      <c r="C12" s="50"/>
      <c r="D12" s="51"/>
      <c r="E12" s="52">
        <f>SUM(E8:E11)</f>
        <v>0</v>
      </c>
      <c r="F12" s="53">
        <f>SUM(F8:F11)</f>
        <v>0</v>
      </c>
    </row>
    <row r="13" spans="1:7" ht="24" customHeight="1">
      <c r="A13" s="99" t="s">
        <v>49</v>
      </c>
      <c r="B13" s="40"/>
      <c r="C13" s="41"/>
      <c r="D13" s="42"/>
      <c r="E13" s="43" t="str">
        <f t="shared" si="0"/>
        <v/>
      </c>
      <c r="F13" s="44" t="str">
        <f>IF(E13="","",IF(C13&lt;10000,"１万円未満",IF(MIN(E13,150000)&lt;=9999,0,MIN(E13,150000))))</f>
        <v/>
      </c>
      <c r="G13" s="85" t="str">
        <f>+IF(E13=F13,"","補助対象経費が１万円未満、
または総額150,000円を超えました")</f>
        <v/>
      </c>
    </row>
    <row r="14" spans="1:7" ht="24" customHeight="1">
      <c r="A14" s="100"/>
      <c r="B14" s="45"/>
      <c r="C14" s="46"/>
      <c r="D14" s="47"/>
      <c r="E14" s="48" t="str">
        <f t="shared" si="0"/>
        <v/>
      </c>
      <c r="F14" s="49" t="str">
        <f>IF(B14="","",IF(C14&lt;10000,"１万円未満",IF(SUM($E$13:E14)&gt;150000,IF(150000-SUM($F$13:F13)&lt;=9999,0,150000-SUM($F$13:F13)),IF(E14&lt;=9999,0,E14))))</f>
        <v/>
      </c>
      <c r="G14" s="85" t="str">
        <f t="shared" ref="G14:G16" si="2">+IF(E14=F14,"","補助対象経費が１万円未満、
または総額150,000円を超えました")</f>
        <v/>
      </c>
    </row>
    <row r="15" spans="1:7" ht="24" customHeight="1">
      <c r="A15" s="100"/>
      <c r="B15" s="45"/>
      <c r="C15" s="46"/>
      <c r="D15" s="47"/>
      <c r="E15" s="48" t="str">
        <f t="shared" si="0"/>
        <v/>
      </c>
      <c r="F15" s="49" t="str">
        <f>IF(B15="","",IF(C15&lt;10000,"１万円未満",IF(SUM($E$13:E15)&gt;150000,IF(150000-SUM($F$13:F14)&lt;=9999,0,150000-SUM($F$13:F14)),IF(E15&lt;=9999,0,E15))))</f>
        <v/>
      </c>
      <c r="G15" s="85" t="str">
        <f t="shared" si="2"/>
        <v/>
      </c>
    </row>
    <row r="16" spans="1:7" ht="24" customHeight="1">
      <c r="A16" s="100"/>
      <c r="B16" s="75"/>
      <c r="C16" s="76"/>
      <c r="D16" s="77"/>
      <c r="E16" s="78" t="str">
        <f t="shared" si="0"/>
        <v/>
      </c>
      <c r="F16" s="79" t="str">
        <f>IF(B16="","",IF(C16&lt;10000,"１万円未満",IF(SUM($E$13:E16)&gt;150000,IF(150000-SUM($F$13:F15)&lt;=9999,0,150000-SUM($F$13:F15)),IF(E16&lt;=9999,0,E16))))</f>
        <v/>
      </c>
      <c r="G16" s="85" t="str">
        <f t="shared" si="2"/>
        <v/>
      </c>
    </row>
    <row r="17" spans="1:7" ht="24" customHeight="1">
      <c r="A17" s="97" t="s">
        <v>27</v>
      </c>
      <c r="B17" s="98"/>
      <c r="C17" s="80"/>
      <c r="D17" s="81"/>
      <c r="E17" s="82">
        <f>SUM(E13:E16)</f>
        <v>0</v>
      </c>
      <c r="F17" s="83">
        <f>SUM(F13:F16)</f>
        <v>0</v>
      </c>
      <c r="G17" s="85"/>
    </row>
    <row r="18" spans="1:7" ht="24" customHeight="1">
      <c r="A18" s="92" t="s">
        <v>50</v>
      </c>
      <c r="B18" s="40"/>
      <c r="C18" s="41"/>
      <c r="D18" s="42"/>
      <c r="E18" s="43" t="str">
        <f t="shared" si="0"/>
        <v/>
      </c>
      <c r="F18" s="44" t="str">
        <f>+IF(E18="","",IF(C18&lt;10000,"１万円未満",E18))</f>
        <v/>
      </c>
      <c r="G18" s="85" t="str">
        <f>+IF(E18=F18,"","補助対象経費が１万円未満です")</f>
        <v/>
      </c>
    </row>
    <row r="19" spans="1:7" ht="24" customHeight="1">
      <c r="A19" s="93"/>
      <c r="B19" s="45"/>
      <c r="C19" s="46"/>
      <c r="D19" s="47"/>
      <c r="E19" s="48" t="str">
        <f t="shared" si="0"/>
        <v/>
      </c>
      <c r="F19" s="49" t="str">
        <f t="shared" ref="F19:F21" si="3">+IF(E19="","",IF(C19&lt;10000,"１万円未満",E19))</f>
        <v/>
      </c>
      <c r="G19" s="85" t="str">
        <f t="shared" ref="G19:G21" si="4">+IF(E19=F19,"","補助対象経費が１万円未満です")</f>
        <v/>
      </c>
    </row>
    <row r="20" spans="1:7" ht="24" customHeight="1">
      <c r="A20" s="93"/>
      <c r="B20" s="45"/>
      <c r="C20" s="46"/>
      <c r="D20" s="47"/>
      <c r="E20" s="48" t="str">
        <f t="shared" si="0"/>
        <v/>
      </c>
      <c r="F20" s="49" t="str">
        <f t="shared" si="3"/>
        <v/>
      </c>
      <c r="G20" s="85" t="str">
        <f t="shared" si="4"/>
        <v/>
      </c>
    </row>
    <row r="21" spans="1:7" ht="24" customHeight="1">
      <c r="A21" s="93"/>
      <c r="B21" s="45"/>
      <c r="C21" s="46"/>
      <c r="D21" s="47"/>
      <c r="E21" s="48" t="str">
        <f t="shared" si="0"/>
        <v/>
      </c>
      <c r="F21" s="49" t="str">
        <f t="shared" si="3"/>
        <v/>
      </c>
      <c r="G21" s="85" t="str">
        <f t="shared" si="4"/>
        <v/>
      </c>
    </row>
    <row r="22" spans="1:7" ht="24" customHeight="1">
      <c r="A22" s="97" t="s">
        <v>27</v>
      </c>
      <c r="B22" s="97"/>
      <c r="C22" s="50"/>
      <c r="D22" s="51"/>
      <c r="E22" s="52">
        <f>SUM(E18:E21)</f>
        <v>0</v>
      </c>
      <c r="F22" s="53">
        <f>SUM(F18:F21)</f>
        <v>0</v>
      </c>
    </row>
    <row r="23" spans="1:7" ht="24" customHeight="1">
      <c r="A23" s="94" t="s">
        <v>46</v>
      </c>
      <c r="B23" s="40"/>
      <c r="C23" s="41"/>
      <c r="D23" s="42"/>
      <c r="E23" s="43" t="str">
        <f t="shared" si="0"/>
        <v/>
      </c>
      <c r="F23" s="44" t="str">
        <f t="shared" si="1"/>
        <v/>
      </c>
    </row>
    <row r="24" spans="1:7" ht="24" customHeight="1">
      <c r="A24" s="95"/>
      <c r="B24" s="45"/>
      <c r="C24" s="46"/>
      <c r="D24" s="47"/>
      <c r="E24" s="48" t="str">
        <f t="shared" si="0"/>
        <v/>
      </c>
      <c r="F24" s="49" t="str">
        <f t="shared" si="1"/>
        <v/>
      </c>
    </row>
    <row r="25" spans="1:7" ht="24" customHeight="1">
      <c r="A25" s="95"/>
      <c r="B25" s="45"/>
      <c r="C25" s="46"/>
      <c r="D25" s="47"/>
      <c r="E25" s="48" t="str">
        <f t="shared" si="0"/>
        <v/>
      </c>
      <c r="F25" s="49" t="str">
        <f t="shared" si="1"/>
        <v/>
      </c>
    </row>
    <row r="26" spans="1:7" ht="24" customHeight="1">
      <c r="A26" s="95"/>
      <c r="B26" s="45"/>
      <c r="C26" s="46"/>
      <c r="D26" s="47"/>
      <c r="E26" s="48" t="str">
        <f t="shared" si="0"/>
        <v/>
      </c>
      <c r="F26" s="49" t="str">
        <f t="shared" si="1"/>
        <v/>
      </c>
    </row>
    <row r="27" spans="1:7" ht="24" customHeight="1">
      <c r="A27" s="97" t="s">
        <v>27</v>
      </c>
      <c r="B27" s="97"/>
      <c r="C27" s="50"/>
      <c r="D27" s="51"/>
      <c r="E27" s="52">
        <f>SUM(E23:E26)</f>
        <v>0</v>
      </c>
      <c r="F27" s="53">
        <f>SUM(F23:F26)</f>
        <v>0</v>
      </c>
    </row>
    <row r="28" spans="1:7" ht="24" customHeight="1">
      <c r="A28" s="94" t="s">
        <v>47</v>
      </c>
      <c r="B28" s="40"/>
      <c r="C28" s="41"/>
      <c r="D28" s="42"/>
      <c r="E28" s="43" t="str">
        <f t="shared" si="0"/>
        <v/>
      </c>
      <c r="F28" s="44" t="str">
        <f t="shared" si="1"/>
        <v/>
      </c>
    </row>
    <row r="29" spans="1:7" ht="24" customHeight="1">
      <c r="A29" s="95"/>
      <c r="B29" s="45"/>
      <c r="C29" s="46"/>
      <c r="D29" s="47"/>
      <c r="E29" s="48" t="str">
        <f t="shared" si="0"/>
        <v/>
      </c>
      <c r="F29" s="49" t="str">
        <f t="shared" si="1"/>
        <v/>
      </c>
    </row>
    <row r="30" spans="1:7" ht="24" customHeight="1">
      <c r="A30" s="95"/>
      <c r="B30" s="45"/>
      <c r="C30" s="46"/>
      <c r="D30" s="47"/>
      <c r="E30" s="48" t="str">
        <f t="shared" si="0"/>
        <v/>
      </c>
      <c r="F30" s="49" t="str">
        <f t="shared" si="1"/>
        <v/>
      </c>
    </row>
    <row r="31" spans="1:7" ht="24" customHeight="1">
      <c r="A31" s="95"/>
      <c r="B31" s="45"/>
      <c r="C31" s="46"/>
      <c r="D31" s="47"/>
      <c r="E31" s="48" t="str">
        <f t="shared" si="0"/>
        <v/>
      </c>
      <c r="F31" s="49" t="str">
        <f t="shared" si="1"/>
        <v/>
      </c>
    </row>
    <row r="32" spans="1:7" ht="24" customHeight="1">
      <c r="A32" s="97" t="s">
        <v>27</v>
      </c>
      <c r="B32" s="97"/>
      <c r="C32" s="50"/>
      <c r="D32" s="51"/>
      <c r="E32" s="52">
        <f>SUM(E28:E31)</f>
        <v>0</v>
      </c>
      <c r="F32" s="53">
        <f>SUM(F28:F31)</f>
        <v>0</v>
      </c>
    </row>
    <row r="33" spans="1:6" ht="24" customHeight="1" thickBot="1">
      <c r="A33" s="96" t="s">
        <v>28</v>
      </c>
      <c r="B33" s="96"/>
      <c r="C33" s="37"/>
      <c r="D33" s="38"/>
      <c r="E33" s="54">
        <f>+SUM(E7,E12,E17,E22,E27,E32)</f>
        <v>0</v>
      </c>
      <c r="F33" s="39">
        <f>+IF(COUNTIF(F3:F32,"*未満*")&gt;0,"Erroerあり",SUM(F7,F12,F17,F22,F27,F32))</f>
        <v>0</v>
      </c>
    </row>
    <row r="35" spans="1:6" ht="33" customHeight="1"/>
    <row r="37" spans="1:6" ht="33" customHeight="1"/>
    <row r="39" spans="1:6" ht="33" customHeight="1"/>
    <row r="41" spans="1:6" ht="33" customHeight="1"/>
    <row r="43" spans="1:6" ht="33" customHeight="1"/>
    <row r="45" spans="1:6" ht="33" customHeight="1"/>
    <row r="47" spans="1:6" ht="33" customHeight="1"/>
    <row r="49" ht="33" customHeight="1"/>
    <row r="51" ht="33" customHeight="1"/>
    <row r="53" ht="33" customHeight="1"/>
    <row r="55" ht="33" customHeight="1"/>
    <row r="57" ht="33" customHeight="1"/>
    <row r="59" ht="33" customHeight="1"/>
    <row r="61" ht="33" customHeight="1"/>
    <row r="63" ht="33" customHeight="1"/>
    <row r="65" ht="33" customHeight="1"/>
    <row r="67" ht="33" customHeight="1"/>
    <row r="69" ht="33" customHeight="1"/>
    <row r="71" ht="33" customHeight="1"/>
    <row r="73" ht="33" customHeight="1"/>
    <row r="75" ht="33" customHeight="1"/>
    <row r="77" ht="33" customHeight="1"/>
    <row r="79" ht="33" customHeight="1"/>
    <row r="81" ht="33" customHeight="1"/>
    <row r="83" ht="33" customHeight="1"/>
    <row r="85" ht="33" customHeight="1"/>
    <row r="87" ht="33" customHeight="1"/>
    <row r="89" ht="33" customHeight="1"/>
    <row r="91" ht="33" customHeight="1"/>
    <row r="93" ht="33" customHeight="1"/>
    <row r="95" ht="33" customHeight="1"/>
    <row r="97" ht="33" customHeight="1"/>
    <row r="99" ht="33" customHeight="1"/>
    <row r="101" ht="33" customHeight="1"/>
  </sheetData>
  <sheetProtection algorithmName="SHA-512" hashValue="XCVM2q/CShUw88hAi648IIfpgqX+ygYzIbrhZRn7XiVEnrC6V5FWzWgyKTc1E2qklyy3ElPfV4zOWs+iti16dw==" saltValue="LyeMJ+shiH/deanXnNgz4Q==" spinCount="100000" sheet="1" objects="1" scenarios="1" formatCells="0" insertRows="0"/>
  <mergeCells count="13">
    <mergeCell ref="A3:A6"/>
    <mergeCell ref="A8:A11"/>
    <mergeCell ref="A33:B33"/>
    <mergeCell ref="A7:B7"/>
    <mergeCell ref="A12:B12"/>
    <mergeCell ref="A17:B17"/>
    <mergeCell ref="A27:B27"/>
    <mergeCell ref="A32:B32"/>
    <mergeCell ref="A22:B22"/>
    <mergeCell ref="A23:A26"/>
    <mergeCell ref="A28:A31"/>
    <mergeCell ref="A18:A21"/>
    <mergeCell ref="A13:A16"/>
  </mergeCells>
  <phoneticPr fontId="3"/>
  <conditionalFormatting sqref="A3 A8 A13 A23 A28">
    <cfRule type="containsBlanks" dxfId="14" priority="55">
      <formula>LEN(TRIM(A3))=0</formula>
    </cfRule>
  </conditionalFormatting>
  <conditionalFormatting sqref="A18">
    <cfRule type="containsBlanks" dxfId="13" priority="48">
      <formula>LEN(TRIM(A18))=0</formula>
    </cfRule>
  </conditionalFormatting>
  <conditionalFormatting sqref="B3:D6 B8:D11 B13:D16 B18:D21 B23:D26 B28:D31">
    <cfRule type="containsBlanks" dxfId="12" priority="41">
      <formula>LEN(TRIM(B3))=0</formula>
    </cfRule>
  </conditionalFormatting>
  <conditionalFormatting sqref="E7">
    <cfRule type="containsText" dxfId="11" priority="46" operator="containsText" text="未満">
      <formula>NOT(ISERROR(SEARCH("未満",E7)))</formula>
    </cfRule>
  </conditionalFormatting>
  <conditionalFormatting sqref="E12">
    <cfRule type="containsText" dxfId="10" priority="45" operator="containsText" text="未満">
      <formula>NOT(ISERROR(SEARCH("未満",E12)))</formula>
    </cfRule>
  </conditionalFormatting>
  <conditionalFormatting sqref="E17">
    <cfRule type="containsText" dxfId="9" priority="44" operator="containsText" text="未満">
      <formula>NOT(ISERROR(SEARCH("未満",E17)))</formula>
    </cfRule>
  </conditionalFormatting>
  <conditionalFormatting sqref="E22">
    <cfRule type="containsText" dxfId="8" priority="43" operator="containsText" text="未満">
      <formula>NOT(ISERROR(SEARCH("未満",E22)))</formula>
    </cfRule>
  </conditionalFormatting>
  <conditionalFormatting sqref="E27 F1:F1048576">
    <cfRule type="containsText" dxfId="7" priority="39" operator="containsText" text="Erroer">
      <formula>NOT(ISERROR(SEARCH("Erroer",E1)))</formula>
    </cfRule>
    <cfRule type="containsText" dxfId="6" priority="40" operator="containsText" text="未満">
      <formula>NOT(ISERROR(SEARCH("未満",E1)))</formula>
    </cfRule>
  </conditionalFormatting>
  <conditionalFormatting sqref="E32">
    <cfRule type="containsText" dxfId="5" priority="37" operator="containsText" text="Erroer">
      <formula>NOT(ISERROR(SEARCH("Erroer",E32)))</formula>
    </cfRule>
    <cfRule type="containsText" dxfId="4" priority="38" operator="containsText" text="未満">
      <formula>NOT(ISERROR(SEARCH("未満",E32)))</formula>
    </cfRule>
  </conditionalFormatting>
  <dataValidations count="1">
    <dataValidation imeMode="off" allowBlank="1" showInputMessage="1" showErrorMessage="1" sqref="A28 A3 C28:E31 A8 A13 A23 A18 C3:E6 C13:E16 C23:E26 C18:E21 C8:E11" xr:uid="{120C56BA-60D5-44A5-A390-FB8C471C42A9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&amp;R&amp;P</oddHeader>
  </headerFooter>
  <ignoredErrors>
    <ignoredError sqref="E23:F27 E8:F12 F18:F21 E7:F7 E18:E21 E22 E15:E16 E13 E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locked="0" defaultSize="0" print="0" autoFill="0" autoPict="0" macro="[0]!AddRowTo_ソフトウェア">
                <anchor moveWithCells="1" sizeWithCells="1">
                  <from>
                    <xdr:col>0</xdr:col>
                    <xdr:colOff>200025</xdr:colOff>
                    <xdr:row>6</xdr:row>
                    <xdr:rowOff>57150</xdr:rowOff>
                  </from>
                  <to>
                    <xdr:col>1</xdr:col>
                    <xdr:colOff>647700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Button 7">
              <controlPr locked="0" defaultSize="0" print="0" autoFill="0" autoPict="0" macro="[0]!AddRowTo_システム">
                <anchor moveWithCells="1" sizeWithCells="1">
                  <from>
                    <xdr:col>0</xdr:col>
                    <xdr:colOff>200025</xdr:colOff>
                    <xdr:row>11</xdr:row>
                    <xdr:rowOff>57150</xdr:rowOff>
                  </from>
                  <to>
                    <xdr:col>1</xdr:col>
                    <xdr:colOff>647700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Button 8">
              <controlPr locked="0" defaultSize="0" print="0" autoFill="0" autoPict="0" macro="[0]!AddRowTo_タブレット">
                <anchor moveWithCells="1" sizeWithCells="1">
                  <from>
                    <xdr:col>0</xdr:col>
                    <xdr:colOff>200025</xdr:colOff>
                    <xdr:row>16</xdr:row>
                    <xdr:rowOff>57150</xdr:rowOff>
                  </from>
                  <to>
                    <xdr:col>1</xdr:col>
                    <xdr:colOff>647700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Button 9">
              <controlPr locked="0" defaultSize="0" print="0" autoFill="0" autoPict="0" macro="[0]!AddRowTo_上記以外">
                <anchor moveWithCells="1" sizeWithCells="1">
                  <from>
                    <xdr:col>0</xdr:col>
                    <xdr:colOff>200025</xdr:colOff>
                    <xdr:row>21</xdr:row>
                    <xdr:rowOff>57150</xdr:rowOff>
                  </from>
                  <to>
                    <xdr:col>1</xdr:col>
                    <xdr:colOff>647700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Button 10">
              <controlPr locked="0" defaultSize="0" print="0" autoFill="0" autoPict="0" macro="[0]!AddRowTo_クラウド">
                <anchor moveWithCells="1" sizeWithCells="1">
                  <from>
                    <xdr:col>0</xdr:col>
                    <xdr:colOff>200025</xdr:colOff>
                    <xdr:row>26</xdr:row>
                    <xdr:rowOff>57150</xdr:rowOff>
                  </from>
                  <to>
                    <xdr:col>1</xdr:col>
                    <xdr:colOff>647700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Button 11">
              <controlPr locked="0" defaultSize="0" print="0" autoFill="0" autoPict="0" macro="[0]!AddRowTo_賃借料">
                <anchor moveWithCells="1" sizeWithCells="1">
                  <from>
                    <xdr:col>0</xdr:col>
                    <xdr:colOff>200025</xdr:colOff>
                    <xdr:row>31</xdr:row>
                    <xdr:rowOff>57150</xdr:rowOff>
                  </from>
                  <to>
                    <xdr:col>1</xdr:col>
                    <xdr:colOff>647700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3CFD0-7580-49A6-9394-21CE04D8B385}">
  <sheetPr codeName="Sheet3">
    <tabColor rgb="FFFFFF00"/>
  </sheetPr>
  <dimension ref="A1:Z28"/>
  <sheetViews>
    <sheetView view="pageBreakPreview" zoomScaleNormal="100" zoomScaleSheetLayoutView="100" workbookViewId="0"/>
  </sheetViews>
  <sheetFormatPr defaultRowHeight="15"/>
  <cols>
    <col min="1" max="1" width="3.42578125" style="11" customWidth="1"/>
    <col min="2" max="11" width="3.5703125" style="11" customWidth="1"/>
    <col min="12" max="22" width="3.42578125" style="11" customWidth="1"/>
    <col min="24" max="24" width="10.28515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s">
        <v>3</v>
      </c>
      <c r="V1" s="2"/>
    </row>
    <row r="2" spans="1:26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2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>
      <c r="A4" s="1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 t="s">
        <v>5</v>
      </c>
      <c r="V4" s="2"/>
    </row>
    <row r="5" spans="1:26">
      <c r="A5" s="101" t="s">
        <v>6</v>
      </c>
      <c r="B5" s="135" t="s">
        <v>7</v>
      </c>
      <c r="C5" s="136"/>
      <c r="D5" s="136"/>
      <c r="E5" s="136"/>
      <c r="F5" s="136"/>
      <c r="G5" s="136"/>
      <c r="H5" s="136"/>
      <c r="I5" s="136"/>
      <c r="J5" s="136"/>
      <c r="K5" s="137"/>
      <c r="L5" s="144" t="s">
        <v>38</v>
      </c>
      <c r="M5" s="145"/>
      <c r="N5" s="145"/>
      <c r="O5" s="145"/>
      <c r="P5" s="146"/>
      <c r="Q5" s="151" t="s">
        <v>14</v>
      </c>
      <c r="R5" s="151"/>
      <c r="S5" s="151"/>
      <c r="T5" s="151"/>
      <c r="U5" s="152"/>
      <c r="V5" s="13"/>
    </row>
    <row r="6" spans="1:26">
      <c r="A6" s="134"/>
      <c r="B6" s="138"/>
      <c r="C6" s="139"/>
      <c r="D6" s="139"/>
      <c r="E6" s="139"/>
      <c r="F6" s="139"/>
      <c r="G6" s="139"/>
      <c r="H6" s="139"/>
      <c r="I6" s="139"/>
      <c r="J6" s="139"/>
      <c r="K6" s="140"/>
      <c r="L6" s="147"/>
      <c r="M6" s="147"/>
      <c r="N6" s="147"/>
      <c r="O6" s="147"/>
      <c r="P6" s="148"/>
      <c r="Q6" s="153"/>
      <c r="R6" s="153"/>
      <c r="S6" s="153"/>
      <c r="T6" s="153"/>
      <c r="U6" s="154"/>
      <c r="V6" s="13"/>
    </row>
    <row r="7" spans="1:26" ht="18" customHeight="1">
      <c r="A7" s="134"/>
      <c r="B7" s="141"/>
      <c r="C7" s="142"/>
      <c r="D7" s="142"/>
      <c r="E7" s="142"/>
      <c r="F7" s="142"/>
      <c r="G7" s="142"/>
      <c r="H7" s="142"/>
      <c r="I7" s="142"/>
      <c r="J7" s="142"/>
      <c r="K7" s="143"/>
      <c r="L7" s="149"/>
      <c r="M7" s="149"/>
      <c r="N7" s="149"/>
      <c r="O7" s="149"/>
      <c r="P7" s="150"/>
      <c r="Q7" s="155"/>
      <c r="R7" s="155"/>
      <c r="S7" s="155"/>
      <c r="T7" s="155"/>
      <c r="U7" s="156"/>
      <c r="V7" s="13"/>
      <c r="W7" s="25"/>
      <c r="X7" s="25"/>
      <c r="Y7" s="25"/>
      <c r="Z7" s="25"/>
    </row>
    <row r="8" spans="1:26" ht="32.25" customHeight="1">
      <c r="A8" s="134"/>
      <c r="B8" s="157" t="s">
        <v>15</v>
      </c>
      <c r="C8" s="158"/>
      <c r="D8" s="158"/>
      <c r="E8" s="158"/>
      <c r="F8" s="158"/>
      <c r="G8" s="158"/>
      <c r="H8" s="158"/>
      <c r="I8" s="158"/>
      <c r="J8" s="158"/>
      <c r="K8" s="159"/>
      <c r="L8" s="160">
        <f>第６号_収支予算内訳!E7</f>
        <v>0</v>
      </c>
      <c r="M8" s="160"/>
      <c r="N8" s="160"/>
      <c r="O8" s="160"/>
      <c r="P8" s="161"/>
      <c r="Q8" s="160">
        <f>第６号_収支予算内訳!F7</f>
        <v>0</v>
      </c>
      <c r="R8" s="160"/>
      <c r="S8" s="160"/>
      <c r="T8" s="160"/>
      <c r="U8" s="161"/>
      <c r="V8" s="14"/>
      <c r="W8" s="25"/>
      <c r="X8" s="25"/>
      <c r="Y8" s="25"/>
      <c r="Z8" s="25"/>
    </row>
    <row r="9" spans="1:26" ht="32.25" customHeight="1">
      <c r="A9" s="134"/>
      <c r="B9" s="157" t="s">
        <v>16</v>
      </c>
      <c r="C9" s="158"/>
      <c r="D9" s="158"/>
      <c r="E9" s="158"/>
      <c r="F9" s="158"/>
      <c r="G9" s="158"/>
      <c r="H9" s="158"/>
      <c r="I9" s="158"/>
      <c r="J9" s="158"/>
      <c r="K9" s="159"/>
      <c r="L9" s="160">
        <f>第６号_収支予算内訳!E12</f>
        <v>0</v>
      </c>
      <c r="M9" s="160"/>
      <c r="N9" s="160"/>
      <c r="O9" s="160"/>
      <c r="P9" s="161"/>
      <c r="Q9" s="160">
        <f>第６号_収支予算内訳!F12</f>
        <v>0</v>
      </c>
      <c r="R9" s="160"/>
      <c r="S9" s="160"/>
      <c r="T9" s="160"/>
      <c r="U9" s="161"/>
      <c r="V9" s="14"/>
      <c r="W9" s="25"/>
      <c r="X9" s="25"/>
      <c r="Y9" s="25"/>
      <c r="Z9" s="25"/>
    </row>
    <row r="10" spans="1:26" ht="32.25" customHeight="1">
      <c r="A10" s="134"/>
      <c r="B10" s="162" t="s">
        <v>39</v>
      </c>
      <c r="C10" s="163"/>
      <c r="D10" s="163"/>
      <c r="E10" s="163"/>
      <c r="F10" s="163"/>
      <c r="G10" s="163"/>
      <c r="H10" s="163"/>
      <c r="I10" s="163"/>
      <c r="J10" s="163"/>
      <c r="K10" s="164"/>
      <c r="L10" s="160">
        <f>SUM(第６号_収支予算内訳!E17,第６号_収支予算内訳!E22)</f>
        <v>0</v>
      </c>
      <c r="M10" s="160"/>
      <c r="N10" s="160"/>
      <c r="O10" s="160"/>
      <c r="P10" s="161"/>
      <c r="Q10" s="160">
        <f>SUM(第６号_収支予算内訳!F17,第６号_収支予算内訳!F22)</f>
        <v>0</v>
      </c>
      <c r="R10" s="160"/>
      <c r="S10" s="160"/>
      <c r="T10" s="160"/>
      <c r="U10" s="161"/>
      <c r="V10" s="14"/>
      <c r="W10" s="24"/>
      <c r="X10" s="24"/>
    </row>
    <row r="11" spans="1:26" ht="32.25" customHeight="1">
      <c r="A11" s="134"/>
      <c r="B11" s="157" t="s">
        <v>17</v>
      </c>
      <c r="C11" s="158"/>
      <c r="D11" s="158"/>
      <c r="E11" s="158"/>
      <c r="F11" s="158"/>
      <c r="G11" s="158"/>
      <c r="H11" s="158"/>
      <c r="I11" s="158"/>
      <c r="J11" s="158"/>
      <c r="K11" s="159"/>
      <c r="L11" s="160">
        <f>第６号_収支予算内訳!E27</f>
        <v>0</v>
      </c>
      <c r="M11" s="160"/>
      <c r="N11" s="160"/>
      <c r="O11" s="160"/>
      <c r="P11" s="161"/>
      <c r="Q11" s="160">
        <f>第６号_収支予算内訳!F27</f>
        <v>0</v>
      </c>
      <c r="R11" s="160"/>
      <c r="S11" s="160"/>
      <c r="T11" s="160"/>
      <c r="U11" s="161"/>
      <c r="V11" s="14"/>
    </row>
    <row r="12" spans="1:26" ht="32.25" customHeight="1" thickBot="1">
      <c r="A12" s="134"/>
      <c r="B12" s="157" t="s">
        <v>8</v>
      </c>
      <c r="C12" s="158"/>
      <c r="D12" s="158"/>
      <c r="E12" s="158"/>
      <c r="F12" s="158"/>
      <c r="G12" s="158"/>
      <c r="H12" s="158"/>
      <c r="I12" s="158"/>
      <c r="J12" s="158"/>
      <c r="K12" s="159"/>
      <c r="L12" s="160">
        <f>第６号_収支予算内訳!E32</f>
        <v>0</v>
      </c>
      <c r="M12" s="160"/>
      <c r="N12" s="160"/>
      <c r="O12" s="160"/>
      <c r="P12" s="161"/>
      <c r="Q12" s="160">
        <f>第６号_収支予算内訳!F32</f>
        <v>0</v>
      </c>
      <c r="R12" s="160"/>
      <c r="S12" s="160"/>
      <c r="T12" s="160"/>
      <c r="U12" s="161"/>
      <c r="V12" s="14"/>
    </row>
    <row r="13" spans="1:26" ht="12.75" customHeight="1" thickTop="1">
      <c r="A13" s="101"/>
      <c r="B13" s="103" t="s">
        <v>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9"/>
      <c r="M13" s="20"/>
      <c r="N13" s="20"/>
      <c r="O13" s="20"/>
      <c r="P13" s="20"/>
      <c r="Q13" s="27" t="s">
        <v>29</v>
      </c>
      <c r="R13" s="28"/>
      <c r="S13" s="28"/>
      <c r="T13" s="28"/>
      <c r="U13" s="29"/>
      <c r="V13" s="15"/>
    </row>
    <row r="14" spans="1:26" ht="32.25" customHeight="1" thickBot="1">
      <c r="A14" s="102"/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7">
        <f>SUM(L8:P12)</f>
        <v>0</v>
      </c>
      <c r="M14" s="108"/>
      <c r="N14" s="108"/>
      <c r="O14" s="108"/>
      <c r="P14" s="26" t="s">
        <v>31</v>
      </c>
      <c r="Q14" s="109">
        <f>SUM(Q8:U12)</f>
        <v>0</v>
      </c>
      <c r="R14" s="110"/>
      <c r="S14" s="110"/>
      <c r="T14" s="110"/>
      <c r="U14" s="30" t="s">
        <v>31</v>
      </c>
      <c r="V14" s="15"/>
    </row>
    <row r="15" spans="1:26" ht="15.75" customHeight="1">
      <c r="A15" s="1"/>
      <c r="B15" s="1" t="s">
        <v>18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6" ht="15.75" customHeight="1">
      <c r="A16" s="1"/>
      <c r="B16" s="1"/>
      <c r="C16" s="1" t="s">
        <v>19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>
      <c r="A17" s="1"/>
      <c r="B17" s="116" t="s">
        <v>23</v>
      </c>
      <c r="C17" s="117"/>
      <c r="D17" s="118"/>
      <c r="E17" s="114" t="s">
        <v>22</v>
      </c>
      <c r="F17" s="114"/>
      <c r="G17" s="114"/>
      <c r="H17" s="114"/>
      <c r="I17" s="114"/>
      <c r="J17" s="128" t="s">
        <v>42</v>
      </c>
      <c r="K17" s="114"/>
      <c r="L17" s="114"/>
      <c r="M17" s="114"/>
      <c r="N17" s="114"/>
      <c r="O17" s="129"/>
      <c r="P17" s="114" t="s">
        <v>34</v>
      </c>
      <c r="Q17" s="114"/>
      <c r="R17" s="114"/>
      <c r="S17" s="114"/>
      <c r="T17" s="114"/>
      <c r="U17" s="129"/>
      <c r="V17" s="1"/>
    </row>
    <row r="18" spans="1:22" ht="15.75" customHeight="1" thickBot="1">
      <c r="A18" s="1"/>
      <c r="B18" s="119"/>
      <c r="C18" s="120"/>
      <c r="D18" s="121"/>
      <c r="E18" s="115"/>
      <c r="F18" s="115"/>
      <c r="G18" s="115"/>
      <c r="H18" s="115"/>
      <c r="I18" s="115"/>
      <c r="J18" s="130"/>
      <c r="K18" s="115"/>
      <c r="L18" s="115"/>
      <c r="M18" s="115"/>
      <c r="N18" s="115"/>
      <c r="O18" s="131"/>
      <c r="P18" s="115"/>
      <c r="Q18" s="115"/>
      <c r="R18" s="115"/>
      <c r="S18" s="115"/>
      <c r="T18" s="115"/>
      <c r="U18" s="131"/>
      <c r="V18" s="1"/>
    </row>
    <row r="19" spans="1:22" ht="46.35" customHeight="1" thickBot="1">
      <c r="A19" s="1"/>
      <c r="B19" s="176" t="s">
        <v>20</v>
      </c>
      <c r="C19" s="177"/>
      <c r="D19" s="178"/>
      <c r="E19" s="170" t="s">
        <v>40</v>
      </c>
      <c r="F19" s="171"/>
      <c r="G19" s="171"/>
      <c r="H19" s="171"/>
      <c r="I19" s="172"/>
      <c r="J19" s="122" t="s">
        <v>41</v>
      </c>
      <c r="K19" s="123"/>
      <c r="L19" s="123"/>
      <c r="M19" s="123"/>
      <c r="N19" s="123"/>
      <c r="O19" s="124"/>
      <c r="P19" s="122" t="s">
        <v>44</v>
      </c>
      <c r="Q19" s="123"/>
      <c r="R19" s="123"/>
      <c r="S19" s="123"/>
      <c r="T19" s="123"/>
      <c r="U19" s="132"/>
      <c r="V19" s="1"/>
    </row>
    <row r="20" spans="1:22" ht="46.7" customHeight="1">
      <c r="A20" s="1"/>
      <c r="B20" s="111" t="s">
        <v>21</v>
      </c>
      <c r="C20" s="112"/>
      <c r="D20" s="113"/>
      <c r="E20" s="173" t="s">
        <v>35</v>
      </c>
      <c r="F20" s="174"/>
      <c r="G20" s="174"/>
      <c r="H20" s="174"/>
      <c r="I20" s="175"/>
      <c r="J20" s="125" t="s">
        <v>41</v>
      </c>
      <c r="K20" s="126"/>
      <c r="L20" s="126"/>
      <c r="M20" s="126"/>
      <c r="N20" s="126"/>
      <c r="O20" s="127"/>
      <c r="P20" s="125" t="s">
        <v>43</v>
      </c>
      <c r="Q20" s="126"/>
      <c r="R20" s="126"/>
      <c r="S20" s="126"/>
      <c r="T20" s="126"/>
      <c r="U20" s="127"/>
      <c r="V20" s="1"/>
    </row>
    <row r="21" spans="1:22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>
      <c r="A22" s="1" t="s">
        <v>10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34.5" customHeight="1">
      <c r="A23" s="17"/>
      <c r="B23" s="18" t="s">
        <v>29</v>
      </c>
      <c r="C23" s="3"/>
      <c r="D23" s="3"/>
      <c r="E23" s="165">
        <f>Q14</f>
        <v>0</v>
      </c>
      <c r="F23" s="165"/>
      <c r="G23" s="165"/>
      <c r="H23" s="165"/>
      <c r="I23" s="166"/>
      <c r="J23" s="1"/>
      <c r="K23" s="4" t="s">
        <v>32</v>
      </c>
      <c r="L23" s="4"/>
      <c r="N23" s="4"/>
      <c r="O23" s="5" t="s">
        <v>30</v>
      </c>
      <c r="P23" s="6"/>
      <c r="Q23" s="165">
        <f>INT(E23* 4/5)</f>
        <v>0</v>
      </c>
      <c r="R23" s="165"/>
      <c r="S23" s="165"/>
      <c r="T23" s="166"/>
      <c r="U23" s="1"/>
      <c r="V23" s="1"/>
    </row>
    <row r="24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>
      <c r="A25" s="7" t="s">
        <v>33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 t="s">
        <v>11</v>
      </c>
      <c r="P26" s="8" t="s">
        <v>12</v>
      </c>
      <c r="Q26" s="9"/>
      <c r="R26" s="9"/>
      <c r="S26" s="9"/>
      <c r="T26" s="9"/>
      <c r="U26" s="10"/>
      <c r="V26" s="1"/>
    </row>
    <row r="27" spans="1:22" ht="22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67">
        <f>IF(INT(Q23/1000)&gt;=400,400,INT(Q23/1000))</f>
        <v>0</v>
      </c>
      <c r="Q27" s="168"/>
      <c r="R27" s="168"/>
      <c r="S27" s="168"/>
      <c r="T27" s="168"/>
      <c r="U27" s="169"/>
      <c r="V27" s="16"/>
    </row>
    <row r="28" spans="1: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</sheetData>
  <sheetProtection algorithmName="SHA-512" hashValue="mlUwPWKNZg7T9H6Y1ovmFoxDNqORqMsFZj0KEN8r2WRiXWOP6RI5kfKOomnYkJQyybKz0DRRA5oVkjhLLakZqA==" saltValue="UKqyy6EGpMdY118oshBzZw==" spinCount="100000" sheet="1" objects="1" scenarios="1"/>
  <mergeCells count="39">
    <mergeCell ref="Q11:U11"/>
    <mergeCell ref="E23:I23"/>
    <mergeCell ref="Q23:T23"/>
    <mergeCell ref="P27:U27"/>
    <mergeCell ref="B12:K12"/>
    <mergeCell ref="L12:P12"/>
    <mergeCell ref="Q12:U12"/>
    <mergeCell ref="E19:I19"/>
    <mergeCell ref="E20:I20"/>
    <mergeCell ref="B19:D19"/>
    <mergeCell ref="A2:U2"/>
    <mergeCell ref="A5:A12"/>
    <mergeCell ref="B5:K7"/>
    <mergeCell ref="L5:P7"/>
    <mergeCell ref="Q5:U7"/>
    <mergeCell ref="B8:K8"/>
    <mergeCell ref="L8:P8"/>
    <mergeCell ref="Q8:U8"/>
    <mergeCell ref="B9:K9"/>
    <mergeCell ref="L9:P9"/>
    <mergeCell ref="Q9:U9"/>
    <mergeCell ref="B10:K10"/>
    <mergeCell ref="L10:P10"/>
    <mergeCell ref="Q10:U10"/>
    <mergeCell ref="B11:K11"/>
    <mergeCell ref="L11:P11"/>
    <mergeCell ref="A13:A14"/>
    <mergeCell ref="B13:K14"/>
    <mergeCell ref="L14:O14"/>
    <mergeCell ref="Q14:T14"/>
    <mergeCell ref="B20:D20"/>
    <mergeCell ref="E17:I18"/>
    <mergeCell ref="B17:D18"/>
    <mergeCell ref="J19:O19"/>
    <mergeCell ref="J20:O20"/>
    <mergeCell ref="J17:O18"/>
    <mergeCell ref="P17:U18"/>
    <mergeCell ref="P19:U19"/>
    <mergeCell ref="P20:U20"/>
  </mergeCells>
  <phoneticPr fontId="3"/>
  <conditionalFormatting sqref="W7">
    <cfRule type="cellIs" dxfId="3" priority="5" operator="equal">
      <formula>"異常"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0">
    <cfRule type="cellIs" dxfId="2" priority="3" operator="equal">
      <formula>"異常"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0:X10">
    <cfRule type="containsText" dxfId="1" priority="1" operator="containsText" text="経費が超過しています">
      <formula>NOT(ISERROR(SEARCH("経費が超過しています",W10)))</formula>
    </cfRule>
    <cfRule type="cellIs" dxfId="0" priority="2" operator="equal">
      <formula>"経費が超過してます"</formula>
    </cfRule>
  </conditionalFormatting>
  <pageMargins left="0.7" right="0.7" top="0.75" bottom="0.75" header="0.3" footer="0.3"/>
  <pageSetup paperSize="9" scale="96" orientation="portrait" r:id="rId1"/>
  <colBreaks count="1" manualBreakCount="1">
    <brk id="21" max="2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d V n u W n e q T Z S m A A A A 9 w A A A B I A H A B D b 2 5 m a W c v U G F j a 2 F n Z S 5 4 b W w g o h g A K K A U A A A A A A A A A A A A A A A A A A A A A A A A A A A A h Y 8 x D o I w G I W v Q r r T Q k 2 I k J 8 y u B l J S E y M a 1 M q V K E Y W i x 3 c / B I X k G M o m 6 O 7 3 v f 8 N 7 9 e o N s b B v v I n u j O p 2 i E A f I k 1 p 0 p d J V i g Z 7 8 J c o Y 1 B w c e K V 9 C Z Z m 2 Q 0 Z Y p q a 8 8 J I c 4 5 7 B a 4 6 y t C g y A k + 3 y z F b V s O f r I 6 r / s K 2 0 s 1 0 I i B r v X G E Z x H O E w j i K K A y A z h V z p r 0 G n w c / 2 B 8 J q a O z Q S 3 b k / r o A M k c g 7 x P s A V B L A w Q U A A I A C A B 1 W e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V n u W i i K R 7 g O A A A A E Q A A A B M A H A B G b 3 J t d W x h c y 9 T Z W N 0 a W 9 u M S 5 t I K I Y A C i g F A A A A A A A A A A A A A A A A A A A A A A A A A A A A C t O T S 7 J z M 9 T C I b Q h t Y A U E s B A i 0 A F A A C A A g A d V n u W n e q T Z S m A A A A 9 w A A A B I A A A A A A A A A A A A A A A A A A A A A A E N v b m Z p Z y 9 Q Y W N r Y W d l L n h t b F B L A Q I t A B Q A A g A I A H V Z 7 l o P y u m r p A A A A O k A A A A T A A A A A A A A A A A A A A A A A P I A A A B b Q 2 9 u d G V u d F 9 U e X B l c 1 0 u e G 1 s U E s B A i 0 A F A A C A A g A d V n u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J 6 2 X f A d w 5 J t e N V v t V g h Z w A A A A A A g A A A A A A A 2 Y A A M A A A A A Q A A A A v G l 8 B n P n 3 b L u e h B h J H x 6 D A A A A A A E g A A A o A A A A B A A A A C U d b h v D u R M I R N W h 6 k K 1 G 4 Y U A A A A F X p r U X 9 K d W H I x e E e u a M n O 4 t + I 3 Y s U B E i M Z u N f U W 9 r C I S u L r 1 W m b G K e a k 5 8 T f G s z O 1 U O k r d s k m X 0 u y 9 T C 0 H t t R d p 1 N b w A P f Z i X S I 2 K R 9 D E l A F A A A A O 7 0 8 u m D 8 2 n t 4 V h t 4 z L Q B A D t 2 3 a 7 < / D a t a M a s h u p > 
</file>

<file path=customXml/itemProps1.xml><?xml version="1.0" encoding="utf-8"?>
<ds:datastoreItem xmlns:ds="http://schemas.openxmlformats.org/officeDocument/2006/customXml" ds:itemID="{E73B3CC0-0AB1-420B-8D1F-1EA4765C9E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はじめに</vt:lpstr>
      <vt:lpstr>記載例</vt:lpstr>
      <vt:lpstr>第６号_収支予算内訳</vt:lpstr>
      <vt:lpstr>第６号様式_収支予算書(導入枠)</vt:lpstr>
      <vt:lpstr>はじめに!Print_Area</vt:lpstr>
      <vt:lpstr>第６号_収支予算内訳!Print_Area</vt:lpstr>
      <vt:lpstr>'第６号様式_収支予算書(導入枠)'!Print_Area</vt:lpstr>
      <vt:lpstr>記載例!Print_Area</vt:lpstr>
      <vt:lpstr>第６号_収支予算内訳!Print_Titles</vt:lpstr>
      <vt:lpstr>記載例!Print_Titles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TAKANARI INAGAKI</dc:creator>
  <cp:lastModifiedBy>cloudconvert_19</cp:lastModifiedBy>
  <cp:lastPrinted>2024-05-28T06:26:47Z</cp:lastPrinted>
  <dcterms:created xsi:type="dcterms:W3CDTF">2015-06-05T18:19:34Z</dcterms:created>
  <dcterms:modified xsi:type="dcterms:W3CDTF">2025-07-15T00:07:32Z</dcterms:modified>
</cp:coreProperties>
</file>